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4" i="1"/>
  <c r="C44"/>
  <c r="D37"/>
  <c r="C37"/>
  <c r="D12"/>
  <c r="C12"/>
  <c r="D23"/>
  <c r="C23"/>
  <c r="D32"/>
  <c r="C32"/>
  <c r="D30"/>
  <c r="C30"/>
  <c r="D24"/>
  <c r="C24"/>
  <c r="E24" s="1"/>
  <c r="D20"/>
  <c r="C20"/>
  <c r="E20" s="1"/>
  <c r="D18"/>
  <c r="E18" s="1"/>
  <c r="C18"/>
  <c r="D16"/>
  <c r="C16"/>
  <c r="D14"/>
  <c r="E14" s="1"/>
  <c r="C14"/>
  <c r="C13" s="1"/>
  <c r="E32"/>
  <c r="E41"/>
  <c r="E40"/>
  <c r="E39"/>
  <c r="E38"/>
  <c r="E36"/>
  <c r="E35"/>
  <c r="E34"/>
  <c r="E33"/>
  <c r="E31"/>
  <c r="E29"/>
  <c r="E28"/>
  <c r="E27"/>
  <c r="E26"/>
  <c r="E25"/>
  <c r="E22"/>
  <c r="E21"/>
  <c r="E19"/>
  <c r="E17"/>
  <c r="E15"/>
  <c r="E44" l="1"/>
  <c r="E12"/>
  <c r="D13"/>
  <c r="E30"/>
  <c r="E16"/>
  <c r="E37"/>
  <c r="E23"/>
  <c r="E13"/>
</calcChain>
</file>

<file path=xl/sharedStrings.xml><?xml version="1.0" encoding="utf-8"?>
<sst xmlns="http://schemas.openxmlformats.org/spreadsheetml/2006/main" count="75" uniqueCount="75">
  <si>
    <t>(тыс. руб.)</t>
  </si>
  <si>
    <t>Источник доходов</t>
  </si>
  <si>
    <t>% исполнения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</si>
  <si>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</si>
  <si>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</si>
  <si>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</si>
  <si>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</si>
  <si>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Приложение  3</t>
  </si>
  <si>
    <t>"О назначении публичных слушаний по отчету</t>
  </si>
  <si>
    <t>НАЛОГОВЫЕ И НЕНАЛОГОВЫЕ ДОХОДЫ</t>
  </si>
  <si>
    <t>НАЛОГОВЫЕ ДОХОДЫ</t>
  </si>
  <si>
    <t>НАЛОГИ НА ПРИБЫЛЬ, ДОХОДЫ: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</si>
  <si>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</si>
  <si>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</si>
  <si>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ДОХОД:</t>
  </si>
  <si>
    <t>НАЛОГИ НА ИМУЩЕСТВО</t>
  </si>
  <si>
    <t>НЕНАЛОГОВЫЕ ДОХОДЫ</t>
  </si>
  <si>
    <t>ДОХОДЫ ОТ ИСПОЛЬЗОВАНИЯ ИМУЩЕСТВА, НАХОДЯЩЕГОСЯ В ГОСУДАРСТВЕННОЙ И МУНИЦИПАЛЬНОЙ СОБСТВЕННОСТИ, в т.ч.:</t>
  </si>
  <si>
    <t>Доходы в виде прибыли, приходящейся на доли в уставных капиталах</t>
  </si>
  <si>
    <t xml:space="preserve">Доходы, получаемые в виде арендной платы за земельные участки </t>
  </si>
  <si>
    <t>Доходы от сдачи в аренду имущества</t>
  </si>
  <si>
    <t>Доходы от перечисления части прибыли государственных и муниципальных унитарных предприятий</t>
  </si>
  <si>
    <t>Прочие доходы от использования имущества</t>
  </si>
  <si>
    <t>ДОХОДЫ ОТ ОКАЗАНИЯ ПЛАТНЫХ УСЛУГ (РАБОТ) И КОМПЕНСАЦИИ ЗАТРАТ ГОСУДАРСТВА</t>
  </si>
  <si>
    <t>Доходы от компесации затрат государства</t>
  </si>
  <si>
    <t>ДОХОДЫ  ОТ ПРОДАЖИ МАТЕРИАЛЬНЫХ И НЕМАТЕРИАЛЬНЫХ АКТИВОВ, в т.ч.:</t>
  </si>
  <si>
    <t>Продажа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</si>
  <si>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</si>
  <si>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</si>
  <si>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</si>
  <si>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БЕЗВОЗМЕЗДНЫЕ ПОСТУПЛЕНИЯ, в т.ч:</t>
  </si>
  <si>
    <t>Дотация на выравнивание  бюджетной обеспеченности</t>
  </si>
  <si>
    <t>Дотация на поддержку мер по обеспечению сбалансированности бюджетов</t>
  </si>
  <si>
    <t>Субсидии</t>
  </si>
  <si>
    <t xml:space="preserve">Межбюджетные трансферты </t>
  </si>
  <si>
    <t>ВСЕГО ДОХОДОВ</t>
  </si>
  <si>
    <t>к решению совета депутатов  МО "Город Гатчина"</t>
  </si>
  <si>
    <t xml:space="preserve">Исполнение плана поступления доходов </t>
  </si>
  <si>
    <t>Код доходов</t>
  </si>
  <si>
    <t>1 01 00000 00 0000 000</t>
  </si>
  <si>
    <t>1 01 02000 01 0000 110</t>
  </si>
  <si>
    <t>1 03 00000 00 0000 000</t>
  </si>
  <si>
    <t>1 03 02000 01 0000 110</t>
  </si>
  <si>
    <t>1 05 00000 00 0000 110</t>
  </si>
  <si>
    <t>1 05 03000 00 0000 110</t>
  </si>
  <si>
    <t>1 06 00000 00 0000 110</t>
  </si>
  <si>
    <t>1 06 01000 00 0000 110</t>
  </si>
  <si>
    <t>1 06 06000 00 0000 110</t>
  </si>
  <si>
    <t>1 11 00000 00 0000 000</t>
  </si>
  <si>
    <t>1 11 01000 00 0000 120</t>
  </si>
  <si>
    <t>1 11 05000 00 0000 120</t>
  </si>
  <si>
    <t>1 11 05075 00 0000 120</t>
  </si>
  <si>
    <t>1 11 07015 00 0000 120</t>
  </si>
  <si>
    <t>1 11 09000 00 0000 120</t>
  </si>
  <si>
    <t>1 13 00000 00 0000 120</t>
  </si>
  <si>
    <t>1 13 02000 00 0000 120</t>
  </si>
  <si>
    <t>1 14 00000 00 0000 000</t>
  </si>
  <si>
    <t>1 14 02000 00 0000 410</t>
  </si>
  <si>
    <t>1 14 06000 00 0000 430</t>
  </si>
  <si>
    <t>1 16 00000 00 0000 140</t>
  </si>
  <si>
    <t>1 17 00000 00 0000 180</t>
  </si>
  <si>
    <t>2 00 00000 00 0000 151</t>
  </si>
  <si>
    <t>2 19 05000 00 0000 151</t>
  </si>
  <si>
    <t>Возврат остатков субсидий, субвенций и иных МБТ, имеющих целевое назначение</t>
  </si>
  <si>
    <t>2 02 15001 00 0000 151</t>
  </si>
  <si>
    <t>2 02 15002 00 0000 151</t>
  </si>
  <si>
    <t>2 02 20000 00 0000 151</t>
  </si>
  <si>
    <t>2 02 40000 00 0000 151</t>
  </si>
  <si>
    <t>2 18 05000 00 0000 151</t>
  </si>
  <si>
    <t>Доходы от возврата иными организациями остатков субсидий прошлых лет</t>
  </si>
  <si>
    <t xml:space="preserve"> об исполнении бюджета МО "Город Гатчина" за 2019 год"</t>
  </si>
  <si>
    <t>бюджета МО «Город Гатчина» в 2019 году</t>
  </si>
  <si>
    <t>Утверждено на 2019 год</t>
  </si>
  <si>
    <t>Исполнено за 2019 год</t>
  </si>
  <si>
    <t xml:space="preserve">от 25 марта  2020 года № 12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</si>
</sst>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р_.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164" fontId="6" fillId="2" borderId="1" xfId="0" applyNumberFormat="1" applyFont="1" applyFill="1" applyBorder="1" applyAlignment="1"/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/>
    <xf numFmtId="164" fontId="7" fillId="2" borderId="1" xfId="0" applyNumberFormat="1" applyFont="1" applyFill="1" applyBorder="1" applyAlignment="1">
      <alignment wrapText="1"/>
    </xf>
    <xf numFmtId="165" fontId="8" fillId="0" borderId="1" xfId="0" applyNumberFormat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vertical="center" wrapText="1"/>
    </xf>
    <xf numFmtId="165" fontId="8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/>
    <xf numFmtId="164" fontId="7" fillId="0" borderId="1" xfId="0" applyNumberFormat="1" applyFont="1" applyBorder="1" applyAlignment="1">
      <alignment wrapText="1"/>
    </xf>
    <xf numFmtId="165" fontId="9" fillId="2" borderId="1" xfId="0" applyNumberFormat="1" applyFont="1" applyFill="1" applyBorder="1" applyAlignment="1">
      <alignment horizontal="left" vertical="center" wrapText="1"/>
    </xf>
    <xf numFmtId="165" fontId="6" fillId="2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wrapText="1"/>
    </xf>
    <xf numFmtId="165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wrapText="1"/>
    </xf>
    <xf numFmtId="164" fontId="2" fillId="0" borderId="1" xfId="0" applyNumberFormat="1" applyFont="1" applyBorder="1"/>
    <xf numFmtId="164" fontId="1" fillId="0" borderId="1" xfId="0" applyNumberFormat="1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workbookViewId="0">
      <selection activeCell="B16" sqref="B16"/>
    </sheetView>
  </sheetViews>
  <sheetFormatPr defaultRowHeight="14.4"/>
  <cols>
    <col min="1" max="1" width="23.109375" customWidth="1"/>
    <col min="2" max="2" width="56.44140625" customWidth="1"/>
    <col min="3" max="3" width="12.44140625" customWidth="1"/>
    <col min="4" max="4" width="12" customWidth="1"/>
    <col min="5" max="5" width="8.6640625" customWidth="1"/>
  </cols>
  <sheetData>
    <row r="1" spans="1:7" s="5" customFormat="1">
      <c r="B1" s="33" t="s">
        <v>7</v>
      </c>
      <c r="C1" s="33"/>
      <c r="D1" s="33"/>
      <c r="E1" s="33"/>
      <c r="F1" s="4"/>
      <c r="G1" s="4"/>
    </row>
    <row r="2" spans="1:7" ht="15" customHeight="1">
      <c r="B2" s="34" t="s">
        <v>36</v>
      </c>
      <c r="C2" s="34"/>
      <c r="D2" s="34"/>
      <c r="E2" s="34"/>
      <c r="F2" s="2"/>
      <c r="G2" s="2"/>
    </row>
    <row r="3" spans="1:7" ht="15" customHeight="1">
      <c r="B3" s="34" t="s">
        <v>8</v>
      </c>
      <c r="C3" s="34"/>
      <c r="D3" s="34"/>
      <c r="E3" s="34"/>
      <c r="F3" s="3"/>
      <c r="G3" s="3"/>
    </row>
    <row r="4" spans="1:7" ht="15" customHeight="1">
      <c r="B4" s="34" t="s">
        <v>70</v>
      </c>
      <c r="C4" s="34"/>
      <c r="D4" s="34"/>
      <c r="E4" s="34"/>
      <c r="F4" s="2"/>
      <c r="G4" s="2"/>
    </row>
    <row r="5" spans="1:7">
      <c r="B5" s="34" t="s">
        <v>74</v>
      </c>
      <c r="C5" s="34"/>
      <c r="D5" s="34"/>
      <c r="E5" s="34"/>
      <c r="F5" s="7"/>
    </row>
    <row r="6" spans="1:7" ht="15.6">
      <c r="B6" s="32" t="s">
        <v>37</v>
      </c>
      <c r="C6" s="32"/>
      <c r="D6" s="32"/>
      <c r="E6" s="32"/>
      <c r="F6" s="7"/>
    </row>
    <row r="7" spans="1:7" ht="15.6">
      <c r="B7" s="32" t="s">
        <v>71</v>
      </c>
      <c r="C7" s="32"/>
      <c r="D7" s="32"/>
      <c r="E7" s="32"/>
      <c r="F7" s="8"/>
    </row>
    <row r="8" spans="1:7" ht="19.95" customHeight="1">
      <c r="B8" s="1"/>
      <c r="C8" s="1"/>
      <c r="E8" s="31" t="s">
        <v>0</v>
      </c>
      <c r="F8" s="6"/>
    </row>
    <row r="9" spans="1:7" ht="14.25" customHeight="1">
      <c r="A9" s="40" t="s">
        <v>38</v>
      </c>
      <c r="B9" s="35" t="s">
        <v>1</v>
      </c>
      <c r="C9" s="35" t="s">
        <v>72</v>
      </c>
      <c r="D9" s="35" t="s">
        <v>73</v>
      </c>
      <c r="E9" s="35" t="s">
        <v>2</v>
      </c>
      <c r="F9" s="7"/>
    </row>
    <row r="10" spans="1:7" ht="25.95" customHeight="1">
      <c r="A10" s="40"/>
      <c r="B10" s="35"/>
      <c r="C10" s="35"/>
      <c r="D10" s="35"/>
      <c r="E10" s="35"/>
      <c r="F10" s="7"/>
    </row>
    <row r="11" spans="1:7">
      <c r="A11" s="9">
        <v>1</v>
      </c>
      <c r="B11" s="9">
        <v>1</v>
      </c>
      <c r="C11" s="9">
        <v>2</v>
      </c>
      <c r="D11" s="9">
        <v>3</v>
      </c>
      <c r="E11" s="9">
        <v>4</v>
      </c>
      <c r="F11" s="7"/>
    </row>
    <row r="12" spans="1:7">
      <c r="A12" s="36" t="s">
        <v>9</v>
      </c>
      <c r="B12" s="37"/>
      <c r="C12" s="10">
        <f>SUM(C13+C23)</f>
        <v>682052.3</v>
      </c>
      <c r="D12" s="10">
        <f>SUM(D13+D23)</f>
        <v>668714.20000000007</v>
      </c>
      <c r="E12" s="10">
        <f>SUM(D12/C12*100)</f>
        <v>98.044416828445563</v>
      </c>
      <c r="F12" s="7"/>
    </row>
    <row r="13" spans="1:7">
      <c r="A13" s="36" t="s">
        <v>10</v>
      </c>
      <c r="B13" s="37"/>
      <c r="C13" s="10">
        <f>SUM(C14+C16+C18+C20)</f>
        <v>491677.30000000005</v>
      </c>
      <c r="D13" s="10">
        <f>SUM(D14+D16+D18+D20)</f>
        <v>479121.9</v>
      </c>
      <c r="E13" s="10">
        <f t="shared" ref="E13:E44" si="0">SUM(D13/C13*100)</f>
        <v>97.446414548729422</v>
      </c>
      <c r="F13" s="7"/>
    </row>
    <row r="14" spans="1:7">
      <c r="A14" s="11" t="s">
        <v>39</v>
      </c>
      <c r="B14" s="12" t="s">
        <v>11</v>
      </c>
      <c r="C14" s="10">
        <f>SUM(C15)</f>
        <v>322147.90000000002</v>
      </c>
      <c r="D14" s="10">
        <f>SUM(D15)</f>
        <v>315760.40000000002</v>
      </c>
      <c r="E14" s="10">
        <f t="shared" si="0"/>
        <v>98.017215074194183</v>
      </c>
      <c r="F14" s="7"/>
    </row>
    <row r="15" spans="1:7">
      <c r="A15" s="11" t="s">
        <v>40</v>
      </c>
      <c r="B15" s="15" t="s">
        <v>3</v>
      </c>
      <c r="C15" s="13">
        <v>322147.90000000002</v>
      </c>
      <c r="D15" s="14">
        <v>315760.40000000002</v>
      </c>
      <c r="E15" s="13">
        <f t="shared" si="0"/>
        <v>98.017215074194183</v>
      </c>
      <c r="F15" s="7"/>
    </row>
    <row r="16" spans="1:7" ht="40.950000000000003" customHeight="1">
      <c r="A16" s="11" t="s">
        <v>41</v>
      </c>
      <c r="B16" s="16" t="s">
        <v>12</v>
      </c>
      <c r="C16" s="10">
        <f>SUM(C17)</f>
        <v>8278.5</v>
      </c>
      <c r="D16" s="10">
        <f>SUM(D17)</f>
        <v>8214.2999999999993</v>
      </c>
      <c r="E16" s="10">
        <f t="shared" si="0"/>
        <v>99.224497191520186</v>
      </c>
      <c r="F16" s="7"/>
    </row>
    <row r="17" spans="1:6" ht="38.4" customHeight="1">
      <c r="A17" s="11" t="s">
        <v>42</v>
      </c>
      <c r="B17" s="15" t="s">
        <v>13</v>
      </c>
      <c r="C17" s="13">
        <v>8278.5</v>
      </c>
      <c r="D17" s="13">
        <v>8214.2999999999993</v>
      </c>
      <c r="E17" s="13">
        <f t="shared" si="0"/>
        <v>99.224497191520186</v>
      </c>
      <c r="F17" s="7"/>
    </row>
    <row r="18" spans="1:6">
      <c r="A18" s="11" t="s">
        <v>43</v>
      </c>
      <c r="B18" s="17" t="s">
        <v>14</v>
      </c>
      <c r="C18" s="10">
        <f>SUM(C19)</f>
        <v>50.9</v>
      </c>
      <c r="D18" s="10">
        <f>SUM(D19)</f>
        <v>50.9</v>
      </c>
      <c r="E18" s="10">
        <f t="shared" si="0"/>
        <v>100</v>
      </c>
      <c r="F18" s="7"/>
    </row>
    <row r="19" spans="1:6">
      <c r="A19" s="11" t="s">
        <v>44</v>
      </c>
      <c r="B19" s="18" t="s">
        <v>4</v>
      </c>
      <c r="C19" s="13">
        <v>50.9</v>
      </c>
      <c r="D19" s="13">
        <v>50.9</v>
      </c>
      <c r="E19" s="13">
        <f t="shared" si="0"/>
        <v>100</v>
      </c>
      <c r="F19" s="7"/>
    </row>
    <row r="20" spans="1:6">
      <c r="A20" s="11" t="s">
        <v>45</v>
      </c>
      <c r="B20" s="19" t="s">
        <v>15</v>
      </c>
      <c r="C20" s="10">
        <f>SUM(C21:C22)</f>
        <v>161200</v>
      </c>
      <c r="D20" s="10">
        <f>SUM(D21:D22)</f>
        <v>155096.29999999999</v>
      </c>
      <c r="E20" s="10">
        <f t="shared" si="0"/>
        <v>96.213585607940445</v>
      </c>
      <c r="F20" s="7"/>
    </row>
    <row r="21" spans="1:6">
      <c r="A21" s="11" t="s">
        <v>46</v>
      </c>
      <c r="B21" s="19" t="s">
        <v>5</v>
      </c>
      <c r="C21" s="13">
        <v>22000</v>
      </c>
      <c r="D21" s="13">
        <v>21475.5</v>
      </c>
      <c r="E21" s="13">
        <f t="shared" si="0"/>
        <v>97.615909090909099</v>
      </c>
      <c r="F21" s="7"/>
    </row>
    <row r="22" spans="1:6">
      <c r="A22" s="11" t="s">
        <v>47</v>
      </c>
      <c r="B22" s="19" t="s">
        <v>6</v>
      </c>
      <c r="C22" s="13">
        <v>139200</v>
      </c>
      <c r="D22" s="13">
        <v>133620.79999999999</v>
      </c>
      <c r="E22" s="13">
        <f t="shared" si="0"/>
        <v>95.991954022988494</v>
      </c>
      <c r="F22" s="7"/>
    </row>
    <row r="23" spans="1:6">
      <c r="A23" s="36" t="s">
        <v>16</v>
      </c>
      <c r="B23" s="37"/>
      <c r="C23" s="10">
        <f>SUM(C24+C30+C32+C35+C36)</f>
        <v>190375</v>
      </c>
      <c r="D23" s="10">
        <f>SUM(D24+D30+D32+D35+D36)</f>
        <v>189592.30000000005</v>
      </c>
      <c r="E23" s="10">
        <f t="shared" si="0"/>
        <v>99.588864084044673</v>
      </c>
      <c r="F23" s="7"/>
    </row>
    <row r="24" spans="1:6" ht="49.2" customHeight="1">
      <c r="A24" s="11" t="s">
        <v>48</v>
      </c>
      <c r="B24" s="16" t="s">
        <v>17</v>
      </c>
      <c r="C24" s="10">
        <f>SUM(C25:C29)</f>
        <v>135463.5</v>
      </c>
      <c r="D24" s="10">
        <f>SUM(D25:D29)</f>
        <v>135205.70000000001</v>
      </c>
      <c r="E24" s="10">
        <f t="shared" si="0"/>
        <v>99.809690433216332</v>
      </c>
      <c r="F24" s="7"/>
    </row>
    <row r="25" spans="1:6" ht="27.6">
      <c r="A25" s="20" t="s">
        <v>49</v>
      </c>
      <c r="B25" s="15" t="s">
        <v>18</v>
      </c>
      <c r="C25" s="13">
        <v>254.1</v>
      </c>
      <c r="D25" s="13">
        <v>254.1</v>
      </c>
      <c r="E25" s="13">
        <f t="shared" si="0"/>
        <v>100</v>
      </c>
      <c r="F25" s="7"/>
    </row>
    <row r="26" spans="1:6" ht="28.5" customHeight="1">
      <c r="A26" s="20" t="s">
        <v>50</v>
      </c>
      <c r="B26" s="17" t="s">
        <v>19</v>
      </c>
      <c r="C26" s="13">
        <v>67500</v>
      </c>
      <c r="D26" s="13">
        <v>68123</v>
      </c>
      <c r="E26" s="13">
        <f t="shared" si="0"/>
        <v>100.92296296296297</v>
      </c>
      <c r="F26" s="7"/>
    </row>
    <row r="27" spans="1:6">
      <c r="A27" s="20" t="s">
        <v>51</v>
      </c>
      <c r="B27" s="17" t="s">
        <v>20</v>
      </c>
      <c r="C27" s="13">
        <v>55000</v>
      </c>
      <c r="D27" s="13">
        <v>53316.3</v>
      </c>
      <c r="E27" s="13">
        <f t="shared" si="0"/>
        <v>96.938727272727277</v>
      </c>
      <c r="F27" s="7"/>
    </row>
    <row r="28" spans="1:6" ht="35.4" customHeight="1">
      <c r="A28" s="20" t="s">
        <v>52</v>
      </c>
      <c r="B28" s="17" t="s">
        <v>21</v>
      </c>
      <c r="C28" s="13">
        <v>5709.4</v>
      </c>
      <c r="D28" s="13">
        <v>5709.3</v>
      </c>
      <c r="E28" s="13">
        <f t="shared" si="0"/>
        <v>99.998248502469622</v>
      </c>
      <c r="F28" s="7"/>
    </row>
    <row r="29" spans="1:6">
      <c r="A29" s="20" t="s">
        <v>53</v>
      </c>
      <c r="B29" s="17" t="s">
        <v>22</v>
      </c>
      <c r="C29" s="13">
        <v>7000</v>
      </c>
      <c r="D29" s="13">
        <v>7803</v>
      </c>
      <c r="E29" s="13">
        <f t="shared" si="0"/>
        <v>111.47142857142858</v>
      </c>
      <c r="F29" s="7"/>
    </row>
    <row r="30" spans="1:6" ht="33" customHeight="1">
      <c r="A30" s="11" t="s">
        <v>54</v>
      </c>
      <c r="B30" s="16" t="s">
        <v>23</v>
      </c>
      <c r="C30" s="10">
        <f>SUM(C31)</f>
        <v>251</v>
      </c>
      <c r="D30" s="10">
        <f>SUM(D31)</f>
        <v>573.70000000000005</v>
      </c>
      <c r="E30" s="10">
        <f t="shared" si="0"/>
        <v>228.56573705179284</v>
      </c>
      <c r="F30" s="7"/>
    </row>
    <row r="31" spans="1:6">
      <c r="A31" s="11" t="s">
        <v>55</v>
      </c>
      <c r="B31" s="15" t="s">
        <v>24</v>
      </c>
      <c r="C31" s="13">
        <v>251</v>
      </c>
      <c r="D31" s="13">
        <v>573.70000000000005</v>
      </c>
      <c r="E31" s="13">
        <f t="shared" si="0"/>
        <v>228.56573705179284</v>
      </c>
      <c r="F31" s="7"/>
    </row>
    <row r="32" spans="1:6" ht="27.6">
      <c r="A32" s="11" t="s">
        <v>56</v>
      </c>
      <c r="B32" s="16" t="s">
        <v>25</v>
      </c>
      <c r="C32" s="10">
        <f>SUM(C33:C34)</f>
        <v>52260.5</v>
      </c>
      <c r="D32" s="10">
        <f>SUM(D33:D34)</f>
        <v>51967.6</v>
      </c>
      <c r="E32" s="10">
        <f t="shared" si="0"/>
        <v>99.4395384659542</v>
      </c>
      <c r="F32" s="7"/>
    </row>
    <row r="33" spans="1:6">
      <c r="A33" s="11" t="s">
        <v>57</v>
      </c>
      <c r="B33" s="21" t="s">
        <v>26</v>
      </c>
      <c r="C33" s="22">
        <v>45000</v>
      </c>
      <c r="D33" s="22">
        <v>45106</v>
      </c>
      <c r="E33" s="13">
        <f t="shared" si="0"/>
        <v>100.23555555555556</v>
      </c>
      <c r="F33" s="7"/>
    </row>
    <row r="34" spans="1:6">
      <c r="A34" s="11" t="s">
        <v>58</v>
      </c>
      <c r="B34" s="21" t="s">
        <v>27</v>
      </c>
      <c r="C34" s="23">
        <v>7260.5</v>
      </c>
      <c r="D34" s="23">
        <v>6861.6</v>
      </c>
      <c r="E34" s="13">
        <f t="shared" si="0"/>
        <v>94.505888024240761</v>
      </c>
      <c r="F34" s="7"/>
    </row>
    <row r="35" spans="1:6">
      <c r="A35" s="11" t="s">
        <v>59</v>
      </c>
      <c r="B35" s="24" t="s">
        <v>28</v>
      </c>
      <c r="C35" s="26">
        <v>1050</v>
      </c>
      <c r="D35" s="26">
        <v>485.1</v>
      </c>
      <c r="E35" s="10">
        <f t="shared" si="0"/>
        <v>46.2</v>
      </c>
      <c r="F35" s="7"/>
    </row>
    <row r="36" spans="1:6" ht="21.6" customHeight="1">
      <c r="A36" s="11" t="s">
        <v>60</v>
      </c>
      <c r="B36" s="25" t="s">
        <v>29</v>
      </c>
      <c r="C36" s="26">
        <v>1350</v>
      </c>
      <c r="D36" s="26">
        <v>1360.2</v>
      </c>
      <c r="E36" s="10">
        <f t="shared" si="0"/>
        <v>100.75555555555556</v>
      </c>
      <c r="F36" s="7"/>
    </row>
    <row r="37" spans="1:6">
      <c r="A37" s="11" t="s">
        <v>61</v>
      </c>
      <c r="B37" s="25" t="s">
        <v>30</v>
      </c>
      <c r="C37" s="26">
        <f>SUM(C38:C41)</f>
        <v>660742.40000000002</v>
      </c>
      <c r="D37" s="26">
        <f>SUM(D38:D43)</f>
        <v>635444.74</v>
      </c>
      <c r="E37" s="10">
        <f t="shared" si="0"/>
        <v>96.171327888145214</v>
      </c>
      <c r="F37" s="7"/>
    </row>
    <row r="38" spans="1:6">
      <c r="A38" s="11" t="s">
        <v>64</v>
      </c>
      <c r="B38" s="21" t="s">
        <v>31</v>
      </c>
      <c r="C38" s="23">
        <v>131500</v>
      </c>
      <c r="D38" s="23">
        <v>131500</v>
      </c>
      <c r="E38" s="13">
        <f t="shared" si="0"/>
        <v>100</v>
      </c>
    </row>
    <row r="39" spans="1:6" ht="29.25" customHeight="1">
      <c r="A39" s="11" t="s">
        <v>65</v>
      </c>
      <c r="B39" s="27" t="s">
        <v>32</v>
      </c>
      <c r="C39" s="13">
        <v>16900</v>
      </c>
      <c r="D39" s="13">
        <v>16524.09</v>
      </c>
      <c r="E39" s="13">
        <f t="shared" si="0"/>
        <v>97.775680473372788</v>
      </c>
    </row>
    <row r="40" spans="1:6">
      <c r="A40" s="11" t="s">
        <v>66</v>
      </c>
      <c r="B40" s="28" t="s">
        <v>33</v>
      </c>
      <c r="C40" s="29">
        <v>426751.9</v>
      </c>
      <c r="D40" s="29">
        <v>398162.55</v>
      </c>
      <c r="E40" s="13">
        <f t="shared" si="0"/>
        <v>93.300709381727415</v>
      </c>
    </row>
    <row r="41" spans="1:6">
      <c r="A41" s="11" t="s">
        <v>67</v>
      </c>
      <c r="B41" s="21" t="s">
        <v>34</v>
      </c>
      <c r="C41" s="29">
        <v>85590.5</v>
      </c>
      <c r="D41" s="29">
        <v>85494.6</v>
      </c>
      <c r="E41" s="13">
        <f t="shared" si="0"/>
        <v>99.887954854802814</v>
      </c>
    </row>
    <row r="42" spans="1:6" ht="27.6">
      <c r="A42" s="11" t="s">
        <v>68</v>
      </c>
      <c r="B42" s="21" t="s">
        <v>69</v>
      </c>
      <c r="C42" s="29"/>
      <c r="D42" s="29">
        <v>5940.8</v>
      </c>
      <c r="E42" s="10"/>
    </row>
    <row r="43" spans="1:6" ht="34.5" customHeight="1">
      <c r="A43" s="11" t="s">
        <v>62</v>
      </c>
      <c r="B43" s="17" t="s">
        <v>63</v>
      </c>
      <c r="C43" s="29"/>
      <c r="D43" s="29">
        <v>-2177.3000000000002</v>
      </c>
      <c r="E43" s="10"/>
    </row>
    <row r="44" spans="1:6">
      <c r="A44" s="38" t="s">
        <v>35</v>
      </c>
      <c r="B44" s="39"/>
      <c r="C44" s="30">
        <f>SUM(C12+C37)</f>
        <v>1342794.7000000002</v>
      </c>
      <c r="D44" s="30">
        <f>SUM(D12+D37)</f>
        <v>1304158.94</v>
      </c>
      <c r="E44" s="10">
        <f t="shared" si="0"/>
        <v>97.122735143354362</v>
      </c>
    </row>
  </sheetData>
  <mergeCells count="16">
    <mergeCell ref="E9:E10"/>
    <mergeCell ref="A12:B12"/>
    <mergeCell ref="A13:B13"/>
    <mergeCell ref="A23:B23"/>
    <mergeCell ref="A44:B44"/>
    <mergeCell ref="A9:A10"/>
    <mergeCell ref="B9:B10"/>
    <mergeCell ref="C9:C10"/>
    <mergeCell ref="D9:D10"/>
    <mergeCell ref="B7:E7"/>
    <mergeCell ref="B1:E1"/>
    <mergeCell ref="B2:E2"/>
    <mergeCell ref="B4:E4"/>
    <mergeCell ref="B6:E6"/>
    <mergeCell ref="B3:E3"/>
    <mergeCell ref="B5:E5"/>
  </mergeCells>
  <pageMargins left="0.56000000000000005" right="0.16" top="0.22" bottom="0.27" header="0.15748031496062992" footer="0.21"/>
  <pageSetup paperSize="9" scale="85" fitToHeight="1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2020-03-25T13:30:45Z</dcterms:modified>
</cp:coreProperties>
</file>