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efaultThemeVersion="124226"/>
  <mc:AlternateContent xmlns:mc="http://schemas.openxmlformats.org/markup-compatibility/2006">
    <mc:Choice Requires="x15">
      <x15ac:absPath xmlns:x15ac="http://schemas.microsoft.com/office/spreadsheetml/2010/11/ac" url="\\serv-radm\all_doc\СОВЕТ ДЕПУТАТОВ ГАТЧИНА\ПРОЕКТЫ РЕШЕНИЙ к сессиям\2016\август (внеоч.)\решение №46 от 31.08.2016\"/>
    </mc:Choice>
  </mc:AlternateContent>
  <bookViews>
    <workbookView xWindow="360" yWindow="270" windowWidth="14940" windowHeight="9150"/>
  </bookViews>
  <sheets>
    <sheet name="Роспись расходов" sheetId="1" r:id="rId1"/>
  </sheets>
  <definedNames>
    <definedName name="LAST_CELL" localSheetId="0">'Роспись расходов'!#REF!</definedName>
  </definedNames>
  <calcPr calcId="162913"/>
</workbook>
</file>

<file path=xl/calcChain.xml><?xml version="1.0" encoding="utf-8"?>
<calcChain xmlns="http://schemas.openxmlformats.org/spreadsheetml/2006/main">
  <c r="F330" i="1" l="1"/>
  <c r="F329" i="1" s="1"/>
  <c r="F336" i="1"/>
  <c r="F335" i="1" s="1"/>
  <c r="F13" i="1"/>
  <c r="F233" i="1"/>
  <c r="F14" i="1"/>
  <c r="F240" i="1"/>
  <c r="F244" i="1"/>
  <c r="F70" i="1"/>
  <c r="F117" i="1"/>
  <c r="F17" i="1"/>
  <c r="F16" i="1" s="1"/>
  <c r="F15" i="1" s="1"/>
  <c r="F269" i="1"/>
  <c r="F267" i="1" s="1"/>
  <c r="F263" i="1"/>
  <c r="F261" i="1" s="1"/>
  <c r="F83" i="1"/>
  <c r="F333" i="1"/>
  <c r="F334" i="1"/>
  <c r="F325" i="1"/>
  <c r="F298" i="1"/>
  <c r="F297" i="1"/>
  <c r="F280" i="1"/>
  <c r="F238" i="1"/>
  <c r="F236" i="1"/>
  <c r="F235" i="1"/>
  <c r="F234" i="1"/>
  <c r="F184" i="1"/>
  <c r="F185" i="1"/>
  <c r="F181" i="1"/>
  <c r="F180" i="1"/>
  <c r="F12" i="1"/>
  <c r="F141" i="1"/>
  <c r="F142" i="1"/>
  <c r="F162" i="1"/>
  <c r="F163" i="1"/>
  <c r="F80" i="1"/>
  <c r="F81" i="1"/>
  <c r="F71" i="1"/>
  <c r="F393" i="1"/>
  <c r="F392" i="1" s="1"/>
  <c r="F391" i="1" s="1"/>
</calcChain>
</file>

<file path=xl/sharedStrings.xml><?xml version="1.0" encoding="utf-8"?>
<sst xmlns="http://schemas.openxmlformats.org/spreadsheetml/2006/main" count="1708" uniqueCount="398">
  <si>
    <t>5</t>
  </si>
  <si>
    <t>Наименование показателя</t>
  </si>
  <si>
    <t>1</t>
  </si>
  <si>
    <t>КБК</t>
  </si>
  <si>
    <t>КВСР</t>
  </si>
  <si>
    <t>2</t>
  </si>
  <si>
    <t>КФСР</t>
  </si>
  <si>
    <t>3</t>
  </si>
  <si>
    <t>КЦСР</t>
  </si>
  <si>
    <t>4</t>
  </si>
  <si>
    <t>КВР</t>
  </si>
  <si>
    <t>6</t>
  </si>
  <si>
    <t>001</t>
  </si>
  <si>
    <t>Администрация Гатчинского муниципального района</t>
  </si>
  <si>
    <t>0111</t>
  </si>
  <si>
    <t>Резервные фонды</t>
  </si>
  <si>
    <t>6290015020</t>
  </si>
  <si>
    <t>Резервные фонды местных администраций в рамках непрограммных расходов ОМСУ</t>
  </si>
  <si>
    <t>870</t>
  </si>
  <si>
    <t>Резервные средства</t>
  </si>
  <si>
    <t>0113</t>
  </si>
  <si>
    <t>Другие общегосударственные вопросы</t>
  </si>
  <si>
    <t>6290012900</t>
  </si>
  <si>
    <t>Обеспечение деятельности подведомственных учреждений (ПРОЧИЕ) в рамках непрограммных расходов ОМСУ</t>
  </si>
  <si>
    <t>6290015050</t>
  </si>
  <si>
    <t>Проведение мероприятий, осуществляемых органами местного самоуправления, в рамках непрограммных расходов ОМСУ</t>
  </si>
  <si>
    <t>0309</t>
  </si>
  <si>
    <t>Защита населения и территории от чрезвычайных ситуаций природного и техногенного характера, гражданская оборона</t>
  </si>
  <si>
    <t>6290016740</t>
  </si>
  <si>
    <t>Обеспечение деятельности Добровольной народной дружины в рамках непрограммных расходов ОМСУ</t>
  </si>
  <si>
    <t>630</t>
  </si>
  <si>
    <t>Субсидии некоммерческим организациям (за исключением государственных (муниципальных) учреждений)</t>
  </si>
  <si>
    <t>0310</t>
  </si>
  <si>
    <t>Обеспечение пожарной безопасности</t>
  </si>
  <si>
    <t>6290015120</t>
  </si>
  <si>
    <t>Мероприятия по обеспечению первичных мер пожарной безопасности в рамках непрограммных расходов ОМСУ</t>
  </si>
  <si>
    <t>0401</t>
  </si>
  <si>
    <t>Общеэкономические вопросы</t>
  </si>
  <si>
    <t>3720015660</t>
  </si>
  <si>
    <t>Организация временных оплачиваемых рабочих мест для несовершеннолетних граждан в рамках подпрограммы "Содействие трудовой адаптации несовершеннолетних в возрасте от 14 до 18 лет в свободное от учебы время в городе Гатчина" муниципальной программы МО "Город Гатчина" "Стимулирование экономической активности"</t>
  </si>
  <si>
    <t>3720016260</t>
  </si>
  <si>
    <t>Комплексные меры по профилактике безнадзорности и правонарушений несовершеннолетних в рамках подпрограммы "Содействие трудовой адаптации несовершеннолетних в возрасте от 14 до 18 лет в свободное от учебы время в городе Гатчина" муниципальной программы МО "Город Гатчина" "Стимулирование экономической активности"</t>
  </si>
  <si>
    <t>0409</t>
  </si>
  <si>
    <t>Дорожное хозяйство (дорожные фонды)</t>
  </si>
  <si>
    <t>3510016600</t>
  </si>
  <si>
    <t>Механизированная уборка дорог в рамках подпрограммы "Содержание, ремонт и уборка дорог общего пользования на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</si>
  <si>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3510016620</t>
  </si>
  <si>
    <t>Содержание дорог, находящихся в муниципальной собственности в рамках подпрограммы "Содержание, ремонт и уборка дорог общего пользования на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</si>
  <si>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3510016650</t>
  </si>
  <si>
    <t>Текущее содержание технических средств дорожного движения в рамках подпрограммы "Содержание, ремонт и уборка дорог общего пользования на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</si>
  <si>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3530015540</t>
  </si>
  <si>
    <t>Проведение мероприятий по обеспечению безопасности дорожного движения в рамках подпрограммы "Обеспечение безопасности дорожного движения транспортных средств и создание условий безопасного и комфортного движения пешеходов"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</si>
  <si>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3540015610</t>
  </si>
  <si>
    <t>Капитальный ремонт и ремонт дворовых территорий многоквартирных домов, проездов к дворовым территориям многоквартирных домов в населенных пунктах в рамках подпрограммы "Комплексное развитие и модернизация дорог, улиц и дорожной инфраструктуры, территорий общего пользования и благоустройства придомовых территорий"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</si>
  <si>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3540070120</t>
  </si>
  <si>
    <t>Проектирование и строительство (реконструкция) автомобильных дорог общего пользования местного значения в рамках подпрограммы "Комплексное развитие и модернизация дорог, улиц и дорожной инфраструктуры, территорий общего пользования и благоустройства придомовых территорий" муниципальной программы МО "Город Гатчина" Организация благоустройства, содержание дорог местного значения, повышение безопасности дорожного движения на территории МО "Город Гатчина" на 2015 год и плановый период 2016-2017 годов"</t>
  </si>
  <si>
    <t>3540072020</t>
  </si>
  <si>
    <t>Мероприятия по развитию общественной инфраструктуры муниципального значения</t>
  </si>
  <si>
    <t>35400S0120</t>
  </si>
  <si>
    <t>Строительство (реконструкция) автомобильных дорог общего пользования местного значения в рамках подпрограммы "Комплексное развитие и модернизация дорог, улиц и дорожной инфраструктуры, территорий общего пользования и благоустройства придомовых территорий" муниципальной программы МО "Город</t>
  </si>
  <si>
    <t>0412</t>
  </si>
  <si>
    <t>Другие вопросы в области национальной экономики</t>
  </si>
  <si>
    <t>3450070780</t>
  </si>
  <si>
    <t>Проектирование и строительство инженерной и транспортной инфраструктуры на земельных участках, предоставленных членам многодетных семей, молодым специалистам, членам молодых семейв рамках подпрограммы "Развитие инженерной и социальной инфраструктуры в районах массовой жилой застройки" муниципальной программы МО "Город Гатчина" "Создание условий для обеспечения качественным жильем граждан МО "Город Гатчина"</t>
  </si>
  <si>
    <t>34500S0780</t>
  </si>
  <si>
    <t>Софинансирование строительства инженерной и транспортной инфраструктуры на земельных участках, предоставленных членам многодетных семей, молодым специалистам, членам молодых семейв рамках подпрограммы "Развитие инженерной и социальной инфраструктуры в районах массовой жилой застройки" муниципальной программы МО "Город Гатчина" "Создание условий для обеспечения качественным жильем граждан МО "Город Гатчина"</t>
  </si>
  <si>
    <t>3710016060</t>
  </si>
  <si>
    <t>Обеспечение деятельности МФ ПМСП в рамках подпрограммы "Развитие и поддержка малого и среднего предпринимательства" муниципальной программы МО "Город Гатчина" "Стимулирование экономической активности"</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</si>
  <si>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</si>
  <si>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</si>
  <si>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3710016070</t>
  </si>
  <si>
    <t>Поддержка субъектов малого и среднего предпринимательства в рамках подпрограммы "Развитие и поддержка малого и среднего предпринимательства" муниципальной программы МО "Город Гатчина" "Стимулирование экономической активности"</t>
  </si>
  <si>
    <t>6290015170</t>
  </si>
  <si>
    <t>Мероприятия в области строительства, архитектуры и градостроительства в рамках непрограммных расходов ОМСУ</t>
  </si>
  <si>
    <t>6290015330</t>
  </si>
  <si>
    <t>Реализация мероприятий, направленных на снижение напряженности на рынке труда в рамках непрограммных расходов ОМСУ</t>
  </si>
  <si>
    <t>0501</t>
  </si>
  <si>
    <t>Жилищное хозяйство</t>
  </si>
  <si>
    <t>3420009502</t>
  </si>
  <si>
    <t>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в рамках подпрограммы "Переселение граждан из аварийного жилищного фонда МО "Город Гатчина" муниципальной программы МО "Город Гатчина" "Создание условий для обеспечения качественным жильем граждан МО "Город Гатчина"</t>
  </si>
  <si>
    <t>3420009602</t>
  </si>
  <si>
    <t>Обеспечение мероприятий по переселению граждан из аварийного жилищного фонда, в том числе переселение граждан из аварийного жилищного фонда с учетом нобходимости развития малоэтажного жилищного строительства в рамках подпрограммы "Переселение граждан из аварийного жилищного фонда МО "Город Гатчина" муниципальной программы МО "Город Гатчина" "Создание условий для обеспечения качественным жильем граждан МО "Город Гатчина"</t>
  </si>
  <si>
    <t>3420015620</t>
  </si>
  <si>
    <t>Проведение мероприятий по переселению граждан из аварийного жилищного фонда в рамках подпрограммы "Переселение граждан из аварийного жилищного фонда МО "Город Гатчина" муниципальной программы МО "Город Гатчина" "Создание условий для обеспечения качественным жильем граждан МО "Город Гатчина"</t>
  </si>
  <si>
    <t>34200S9602</t>
  </si>
  <si>
    <t>Обеспечение мероприятий по переселению граждан из аварийного жилищного фонда, в том числе переселение граждан из аварийного жилищного фонда с учетом нобходимости развития малоэтажногj жилищного строительства в рамках подпрограммы "Переселение граждан из аварийного жилищного фонда МО "Город Гатчина" муниципальной программы МО "Город Гатчина" "Создание условий для обеспечения качественным жильем граждан МО "Город Гатчина" (бюджет ГМР)</t>
  </si>
  <si>
    <t>3430015200</t>
  </si>
  <si>
    <t>Содержание муниципального жилищного фонда, в том числе капитальный ремонт муниципального жилищного фонда в рамках подпрограммы "Обеспечение мероприятий по ремонту жилых помещений, находящихся в муниципальной собственности МО "Город Гатчина" муниципальной программы МО "Город Гатчина" "Создание условий для обеспечения качественным жильем граждан МО "Город Гатчина"</t>
  </si>
  <si>
    <t>3440015200</t>
  </si>
  <si>
    <t>Содержание муниципального жилищного фонда, в том числе капитальный ремонт муниципального жилищного фонда в рамках подпрограммы "Обеспечение мероприятий по капитальному ремонту многоквартирных жилых домов, расположенных на территории МО "Город Гатчина" муниципальной программы МО "Город Гатчина" "Создание условий для обеспечения качественным жильем граждан МО "Город Гатчина"</t>
  </si>
  <si>
    <t>34400S1678</t>
  </si>
  <si>
    <t>Субсидии на долевое софинансирование за счет средств местного бюджета краткосрочного плана реализации региональной программы капитального ремонта в рамках подпрограммы "Обеспечение мероприятий по капитальному ремонту многоквартирных жилых домов, расположенных на территории МО "Город Гатчина" муниципальной программы МО "Город Гатчина" "Создание условий для обеспечения качественным жильем граждан МО "Город Гатчина"</t>
  </si>
  <si>
    <t>3460070800</t>
  </si>
  <si>
    <t>Субсидии на оказание поддержки гражданам, пострадавшим в результате пожара муниципального жилищного фонда в рамках подпрограммы "Оказавние поддержки гражданам МО "Город Гатчина", пострадавшим в результате пожара муниципального жилищного фонда" муниципальной программы МО "Город Гатчина" "Создание условий для обеспечения качественным жильем граждан МО "Город Гатчина"</t>
  </si>
  <si>
    <t>34600S0800</t>
  </si>
  <si>
    <t>Оказание поддержки гражданам МО "Город Гатчина", пострадавшим в результате пожара муниципального жилищного фонда в рамках подпрограммы "Оказавние поддержки гражданам МО "Город Гатчина", пострадавшим в результате пожара муниципального жилищного фонда" муниципальной программы МО "Город Гатчина" "Создание условий для обеспечения качественным жильем граждан МО "Город Гатчина"</t>
  </si>
  <si>
    <t>6290015190</t>
  </si>
  <si>
    <t>Компенсация выпадающих доходов организациям, предоставляющим населению жилищные услуги по тарифам, не обеспечивающим возмещение издержек в рамках непрограммных расходов ОМСУ</t>
  </si>
  <si>
    <t>6290015210</t>
  </si>
  <si>
    <t>Прочие мероприятия в области жилищного хозяйства в рамках непрограммных расходов ОМСУ</t>
  </si>
  <si>
    <t>6290016400</t>
  </si>
  <si>
    <t>Перечисление ежемесячных взносов в фонд капитального ремонта общего имущества в многоквартирном доме на счет регионального оператора в рамках непрограммных расходов ОМСУ</t>
  </si>
  <si>
    <t>6290016890</t>
  </si>
  <si>
    <t>Расселение жилого фонда, расположенного в зоне строительства в рамках непрограммных расходов ОМСУ</t>
  </si>
  <si>
    <t>0502</t>
  </si>
  <si>
    <t>Коммунальное хозяйство</t>
  </si>
  <si>
    <t>3610016170</t>
  </si>
  <si>
    <t>Ремонт объектов инженерной инфраструктуры с высоким уровнем износа в рамках подпрограммы "Устойчивое развитие систем водоотведения" муниципальной программы МО "Город Гатчина" "Обеспечение устойчивого функционирования и развития коммунальной и инженерной инфраструктуры"</t>
  </si>
  <si>
    <t>3610016760</t>
  </si>
  <si>
    <t>Возмещение курсовой разницы по платежам предприятий в рамках реализации проекта "Северная инициатива"</t>
  </si>
  <si>
    <t>3630016180</t>
  </si>
  <si>
    <t>Разработка проектно-сметной документации в рамках Подпрограммы "Газификация жилищного фонда, расположенного на территории МО "Город Гатчина" в 2015-2017г.г." муниципальной программы МО "Город Гатчина" "Обеспечение устойчивого функционирования и развития коммунальной и инженерной инфраструктуры в МО "Город Гатчина" на 2015-2017 г.г."</t>
  </si>
  <si>
    <t>6290015220</t>
  </si>
  <si>
    <t>Мероприятия в области коммунального хозяйства в рамках непрограммных расходов ОМСУ</t>
  </si>
  <si>
    <t>6290016670</t>
  </si>
  <si>
    <t>Компенсация затрат организациям, оказывающим услуги по обслуживанию населения в муниципальных банях по тарифам, не обеспечивающим возмещение издержек, в рамках непрограммных расходов ОМСУ</t>
  </si>
  <si>
    <t>6290016690</t>
  </si>
  <si>
    <t>Вывоз тел умерших по заявкам УВД и Домов ветеранов в рамках непрограммных расходов ОМСУ</t>
  </si>
  <si>
    <t>6290016820</t>
  </si>
  <si>
    <t>Установка индивидуальных приборов учета коммунальных услуг в рамках непрограммных расходов ОМСУ</t>
  </si>
  <si>
    <t>0503</t>
  </si>
  <si>
    <t>Благоустройство</t>
  </si>
  <si>
    <t>3510016610</t>
  </si>
  <si>
    <t>Механизированная и ручная уборка дворовых территорий и внутриквартальных проездов в рамках подпрограммы "Содержание, ремонт и уборка дорог общего пользования на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</si>
  <si>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3510016630</t>
  </si>
  <si>
    <t>Механизированная и ручная уборка тротуаров, уборка территорий общего пользования в рамках подпрограммы "Содержание, ремонт и уборка дорог общего пользования на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</si>
  <si>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3510072020</t>
  </si>
  <si>
    <t>3520015380</t>
  </si>
  <si>
    <t>Проведение мероприятий по организации уличного освещения в рамках подпрограммы "Благоустройство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</si>
  <si>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3520015400</t>
  </si>
  <si>
    <t>Проведение мероприятий по озеленению территории поселения в рамках подпрограммы "Благоустройство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</si>
  <si>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3520015410</t>
  </si>
  <si>
    <t>Организация и содержание мест захоронения в рамках подпрограммы "Благоустройство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</si>
  <si>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3520015420</t>
  </si>
  <si>
    <t>Прочие мероприятия по благоустройству территории поселения в рамках подпрограммы "Благоустройство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</si>
  <si>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3520016700</t>
  </si>
  <si>
    <t>Содержание детских и спортивных площадок, устройство оснований и приобретение и установка оборудования в рамках подпрограммы "Благоустройство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</si>
  <si>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3520016710</t>
  </si>
  <si>
    <t>Эвакуация транспортных средств в рамках подпрограммы "Благоустройство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</si>
  <si>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3520016720</t>
  </si>
  <si>
    <t>Сбор и удаление ТБО с несанкционированных свалок в рамках подпрограммы "Благоустройство территории МО "Город Гатчина"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</si>
  <si>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3540015420</t>
  </si>
  <si>
    <t>Прочие мероприятия по благоустройству территории поселения</t>
  </si>
  <si>
    <t>3540016180</t>
  </si>
  <si>
    <t>Разработка проектно-сметной документации в рамках подпрограммы "Комплексное развитие и модернизация дорог, улиц и дорожной инфраструктуры, территорий общего пользования и благоустройства придомовых территорий"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</si>
  <si>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6290072030</t>
  </si>
  <si>
    <t>Подготовка и проведение мероприятий, посвященных Дню образования Ленинградской области в рамках непрограммных расходов ОМСУ</t>
  </si>
  <si>
    <t>0707</t>
  </si>
  <si>
    <t>Молодежная политика и оздоровление детей</t>
  </si>
  <si>
    <t>3220015230</t>
  </si>
  <si>
    <t>Организация и проведение культурно-массовых молодежных мероприятий в рамках подпрограммы "Молодежная политика" муниципальной программы МО "Город Гатчина" "Развитие физической культуры и спорта, молодежная политика"</t>
  </si>
  <si>
    <t>3220016020</t>
  </si>
  <si>
    <t>Организация летней оздоровительной кампании для детей из семей, находящихся в трудной жизненной ситуации в рамках подпрограммы "Молодежная политика" муниципальной программы МО "Город Гатчина" "Развитие физической культуры и спорта, молодежная политика"</t>
  </si>
  <si>
    <t>3230015820</t>
  </si>
  <si>
    <t>Организация досуга молодежи, воспитание гражданственности и патриотизма, профессиональная ориентация молодежи в рамках подпрограммы "Развитие инфраструктуры спорта и молодежной политики" муниципальной программы МО "Город Гатчина" "Развитие физической культуры и спорта, молодежная политика"</t>
  </si>
  <si>
    <t>0801</t>
  </si>
  <si>
    <t>Культура</t>
  </si>
  <si>
    <t>3310015290</t>
  </si>
  <si>
    <t>Проведение мероприятий Праздничного календаря в рамках подпрограммы "Сохранение и развитие культуры, искусства и народного творчества" муниципальной программы МО "Город Гатчина" "Развитие сферы культуры"</t>
  </si>
  <si>
    <t>1003</t>
  </si>
  <si>
    <t>Социальное обеспечение населения</t>
  </si>
  <si>
    <t>3410050200</t>
  </si>
  <si>
    <t>субсидия из федерального бюджета на реализацию подпрограммы "Обеспечение жильем молодых семей" ФЦП "Жилище" на 2011-2015 годы</t>
  </si>
  <si>
    <t>3410070740</t>
  </si>
  <si>
    <t>Субсидии в рамках подпрограммы "Поддержка граждан, нуждающихся в улучшении жилищных условий на основе принципов ипотечного кредитования в Ленобласти" гос.программы "Обеспечение качественным жильем граждан на территории ЛО"</t>
  </si>
  <si>
    <t>3410070750</t>
  </si>
  <si>
    <t>Субсидии на жилье для молодежи в рамках подпрограммы"Жилье для молодежи"государственной программы Ленинградской области"Обеспечение качественным жильем граждан на территории Ленинградской области"</t>
  </si>
  <si>
    <t>34100L0200</t>
  </si>
  <si>
    <t>Предоставление социальных выплат на приобретение (строительство) жилья молодым семьям в рамках подпрограммы "Поддержка граждан, нуждающихся в улучшении жилищных условий, в том числе молодежи"(Жилище)</t>
  </si>
  <si>
    <t>34100R0200</t>
  </si>
  <si>
    <t>субсидия из областного бюджета на реализацию подпрограммы "Обеспечение жильем молодых семей" ФЦП "Жилище"</t>
  </si>
  <si>
    <t>34100S0740</t>
  </si>
  <si>
    <t>Предоставление социальных выплат на приобретение (строительство) жилья гражданам, нуждающимся в улучшении жилищных условий, на основе принципов ипотечного кредитования в рамках подпрограммы "Поддержка граждан, нуждающихся в улучшении жилищных условий, в том числе молодежи, на основе принципов ипотечного кредитования муниципальной программы МО "Город Гатчина" "Создание условий для обеспечения качественным жильем граждан МО "Город Гатчина"</t>
  </si>
  <si>
    <t>34100S0750</t>
  </si>
  <si>
    <t>Предоставление социальных выплат на приобретение (строительство) жилья молодежи в рамках подпрограммы "Поддержка граждан, нуждающихся в улучшении жилищных условий, в том числе молодежи" муниципальной программы МО "Город Гатчина" "Создание условий для обеспечения качественным жильем граждан МО "Город Гатчина"</t>
  </si>
  <si>
    <t>1101</t>
  </si>
  <si>
    <t>Физическая культура</t>
  </si>
  <si>
    <t>3230012800</t>
  </si>
  <si>
    <t>Мероприятия по обеспечению деятельности подведомственных учреждений физкультуры и спорта в рамках подпрограммы "Развитие инфраструктуры спорта и молодежной политики" муниципальной программы МО "Город Гатчина" "Развитие физической культуры и спорта, молодежная политика"</t>
  </si>
  <si>
    <t>3230072020</t>
  </si>
  <si>
    <t>1102</t>
  </si>
  <si>
    <t>Массовый спорт</t>
  </si>
  <si>
    <t>3210015790</t>
  </si>
  <si>
    <t>Организация и проведение официальных физкультурно-оздоровительных и спортивных мероприятий для различных категорий и групп населения в рамках подпрограммы "Развитие физической культуры и массового спорта" муниципальной программы МО "Город Гатчина" "Развитие физической культуры и спорта, молодежная политика"</t>
  </si>
  <si>
    <t>3210015810</t>
  </si>
  <si>
    <t>Предоставление субсидий некоммерческим социально ориентированным организациям, осуществляющим свою деятельность в сфере физической культуры и спорта на проведение спортивно-массовых мероприятий, направленных на пропаганду здорового образа жизни в рамках подпрограммы "Развитие физической культуры и массового спорта" муниципальной программы МО "Город Гатчина" "Развитие физической культуры и спорта, молодежная политика"</t>
  </si>
  <si>
    <t>3210016830</t>
  </si>
  <si>
    <t>Подготовка спортивных сборных команд МО "Город Гатчина"</t>
  </si>
  <si>
    <t>1201</t>
  </si>
  <si>
    <t>Телевидение и радиовещание</t>
  </si>
  <si>
    <t>6290015260</t>
  </si>
  <si>
    <t>Субсидии на возмещение затрат в связи с производством продукции телекомпаний в рамках непрограммных расходов ОМСУ</t>
  </si>
  <si>
    <t>6290016750</t>
  </si>
  <si>
    <t>Муниципальная поддержка средств массовой информации</t>
  </si>
  <si>
    <t>1202</t>
  </si>
  <si>
    <t>Периодическая печать и издательства</t>
  </si>
  <si>
    <t>6290014050</t>
  </si>
  <si>
    <t>Субсидии на возмещение затрат в связи с производством периодических изданий в рамках непрограммных расходов ОМСУ</t>
  </si>
  <si>
    <t>6290015310</t>
  </si>
  <si>
    <t>Субсидии на возмещение затрат по публикации официальных материалов в рамках непрограммных расходов ОМСУ</t>
  </si>
  <si>
    <t>019</t>
  </si>
  <si>
    <t>Комитет финансов  Гатчинского муниципального района</t>
  </si>
  <si>
    <t>6290013130</t>
  </si>
  <si>
    <t>Прочие межбюджетные трансферты в рамках непрограммных расходов ОМСУ</t>
  </si>
  <si>
    <t>540</t>
  </si>
  <si>
    <t>Иные межбюджетные трансферты</t>
  </si>
  <si>
    <t>6290015040</t>
  </si>
  <si>
    <t>Исполнение судебных актов, вступивших в законную силу, в рамках непрограммных расходов ОМСУ</t>
  </si>
  <si>
    <t>1301</t>
  </si>
  <si>
    <t>Обслуживание государственного внутреннего и муниципального долга</t>
  </si>
  <si>
    <t>6290015470</t>
  </si>
  <si>
    <t>Обслуживание муниципального долга в рамках непрограммных расходов ОМСУ</t>
  </si>
  <si>
    <t>730</t>
  </si>
  <si>
    <t>Обслуживание муниципального долга</t>
  </si>
  <si>
    <t>030</t>
  </si>
  <si>
    <t>Совет депутатов МО "Город Гатчина"</t>
  </si>
  <si>
    <t>0102</t>
  </si>
  <si>
    <t>Функционирование высшего должностного лица субъекта Российской Федерации и муниципального образования</t>
  </si>
  <si>
    <t>6170011010</t>
  </si>
  <si>
    <t>Расходы на обеспечение деятельности главы муниципального образования в рамках непрограммных расходов ОМСУ</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</si>
  <si>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</si>
  <si>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</si>
  <si>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6170011020</t>
  </si>
  <si>
    <t>Расходы на обеспечение деятельности муниципальных служащих органов местного самоуправления (ФОТ) в рамках непрограммных расходов ОМСУ</t>
  </si>
  <si>
    <t>6180011050</t>
  </si>
  <si>
    <t>Обеспечение деятельности Совета депутатов муниципального образования в рамках непрограммных расходов ОМСУ</t>
  </si>
  <si>
    <t>6290013060</t>
  </si>
  <si>
    <t>Передача полномочий по осуществлению финансового контроля бюджетов поселений в рамках непрограммных расходов ОМСУ</t>
  </si>
  <si>
    <t>220</t>
  </si>
  <si>
    <t>Комитет социальной защиты населения Гатчинский муниципальный район Ленинградской области</t>
  </si>
  <si>
    <t>3130012900</t>
  </si>
  <si>
    <t>Обеспечение деятельности подведомственных учреждений в рамках подпрограммы "Создание условий для обеспечения реализации программы "Социальная поддержка отдельных категорий граждан в МО "Город Гатчина" муниципальной программы МО "Город Гатчина" "Социальная поддержка отдельных категорий граждан"</t>
  </si>
  <si>
    <t>1001</t>
  </si>
  <si>
    <t>Пенсионное обеспечение</t>
  </si>
  <si>
    <t>6290015280</t>
  </si>
  <si>
    <t>Доплаты к пенсиям муниципальных служащих в рамках непрограммных расходов ОМСУ</t>
  </si>
  <si>
    <t>3110015190</t>
  </si>
  <si>
    <t>Компенсация выпадающих доходов организациям, предоставляющим населению жилищные услуги по тарифам, не обеспечивающим возмещение издержек в рамках подпрограммы "Социальная поддержка отдельных категорий граждан в сфере оплаты жилищно-коммунальных услуг" муниципальной программы МО "Город Гатчина" "Социальная поддержка отдельных категорий граждан"</t>
  </si>
  <si>
    <t>3110015300</t>
  </si>
  <si>
    <t>Меры социальной поддержки малообеспеченным гражданам и гражданам, достигшим возраста 85 лет, на оплату ЖКУ в рамках подпрограммы "Социальная поддержка отдельных категорий граждан в сфере оплаты жилищно-коммунальных услуг" муниципальной программы МО "Город Гатчина" "Социальная поддержка отдельных категорий граждан"</t>
  </si>
  <si>
    <t>3110016500</t>
  </si>
  <si>
    <t>Предоставление субсидий на оплату жилого помещения и коммунальных услуг в рамках подпрограммы "Социальная поддержка отдельных категорий граждан в сфере оплаты жилищно-коммунальных услуг" муниципальной программы МО "Город Гатчина" "Социальная поддержка отдельных категорий граждан"</t>
  </si>
  <si>
    <t>3110016510</t>
  </si>
  <si>
    <t>Предоставление ежемесячных выплат многодетным семьям в рамках подпрограммы "Социальная поддержка отдельных категорий граждан в сфере оплаты жилищно-коммунальных услуг" муниципальной программы МО "Город Гатчина" "Социальная поддержка отдельных категорий граждан"</t>
  </si>
  <si>
    <t>3120016520</t>
  </si>
  <si>
    <t>Обеспечение предоставления гражданам льготы на услуги общего мыльного отделения муниципальных бань в рамках подпрограммы "Дополнительные меры социальной поддержки отдельных категорий граждан" муниципальной программы МО "Город Гатчина" "Социальная поддержка отдельных категорий граждан"</t>
  </si>
  <si>
    <t>3120016530</t>
  </si>
  <si>
    <t>Предоставление субсидии на частичную компенсацию затрат собственников при газификации помещений в многоквартирных жилых домах в рамках подпрограммы "Дополнительные меры социальной поддержки отдельных категорий граждан" муниципальной программы МО "Город Гатчина" "Социальная поддержка отдельных категорий граждан"</t>
  </si>
  <si>
    <t>3120016540</t>
  </si>
  <si>
    <t>Предоставление субсидии на частичную компенсацию затрат собственников при газификации индивидуальных жилых домов в рамках подпрограммы "Дополнительные меры социальной поддержки отдельных категорий граждан" муниципальной программы МО "Город Гатчина" "Социальная поддержка отдельных категорий граждан"</t>
  </si>
  <si>
    <t>3120016550</t>
  </si>
  <si>
    <t>Предоставление ежемесячной и единовременной денежной выплаты Почетным гражданам города Гатчина в рамках подпрограммы "Дополнительные меры социальной поддержки отдельных категорий граждан" муниципальной программы МО "Город Гатчина" "Социальная поддержка отдельных категорий граждан"</t>
  </si>
  <si>
    <t>3120016560</t>
  </si>
  <si>
    <t>Предоставление стопроцентной компенсации проезда в автобусах по г. Гатчина в рамках подпрограммы "Дополнительные меры социальной поддержки отдельных категорий граждан" муниципальной программы МО "Город Гатчина" "Социальная поддержка отдельных категорий граждан"</t>
  </si>
  <si>
    <t>3120016570</t>
  </si>
  <si>
    <t>Предоставление денежной компенсации части расходов на приобретение и доставку топлива отдельным категориям граждан в рамках подпрограммы "Дополнительные меры социальной поддержки отдельных категорий граждан" муниципальной программы МО "Город Гатчина" "Социальная поддержка отдельных категорий граждан"</t>
  </si>
  <si>
    <t>3120016580</t>
  </si>
  <si>
    <t>Предоставление компенсации затрат на установку индивидуальных приборов учета потребления коммунальных услуг в рамках подпрограммы "Дополнительные меры социальной поддержки отдельных категорий граждан" муниципальной программы МО "Город Гатчина" "Социальная поддержка отдельных категорий граждан"</t>
  </si>
  <si>
    <t>6290015370</t>
  </si>
  <si>
    <t>Мероприятия в области социальной политики в рамках непрограммных расходов ОМСУ</t>
  </si>
  <si>
    <t>246</t>
  </si>
  <si>
    <t>Муниципальное казенное учреждение "Служба координации и развития коммунального хозяйства и строительства"</t>
  </si>
  <si>
    <t>3540015600</t>
  </si>
  <si>
    <t>Капитальный ремонт и ремонт автомобильных дорог общего пользования местного значения в рамках подпрограммы "Комплексное развитие и модернизация дорог, улиц и дорожной инфраструктуры, территорий общего пользования и благоустройства придомовых территорий"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</si>
  <si>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3540070140</t>
  </si>
  <si>
    <t>Капитальный ремонт и ремонт автомобильных дорог общего пользования местного значения в рамках подпрограммы"Комплексное развитие и модернизация дорог, улиц и дорожной инфраструктуры, территорий общего пользования и благоустройства придомовых территорий" муниципальной программы МО "Город Гатчина" "Организация благоустройства, содержание дорог местного значения, повышение безопасности дорожного движения"</t>
  </si>
  <si>
    <t>3540074390</t>
  </si>
  <si>
    <t>субсидии на реализацию обл.закона от 12.05.2015 №42-оз "О содействии развитию иных форм местного самоуправления на части территорий населенных пунктов Лен.обл., являющихся админ-ми центрами поселений"(софинансир.ремонта дорог по ул.Варшавская...</t>
  </si>
  <si>
    <t>35400S0130</t>
  </si>
  <si>
    <t>Софинансирование капитального ремонта и ремонта дворовых территорий многоквартирных домов, проездов к дворовым территориям многоквартирных домов населенных пунктов в рамках подпрограммы "Комплексное развитие и модернизация дорог, улиц и дорожной инфраструктуры, территорий общего пользования и благоустройства придомовых территорий" муниципальной программы МО "Город Гатчина" Организация благоустройства, содержание дорог местного значения, повышение безопасности дорожного движения на территории МО "Город Гатчина" на 2015 год и плановый период 2016-2017 годов"</t>
  </si>
  <si>
    <t>35400S0140</t>
  </si>
  <si>
    <t>Софинансирование капитального ремонта и ремонта автомобильных дорог общего пользования местного значения в рамках подпрограммы "Комплексное развитие и модернизация дорог, улиц и дорожной инфраструктуры, территорий общего пользования и благоустройства придомовых территорий" муниципальной программы МО "Город Гатчина" Организация благоустройства, содержание дорог местного значения, повышение безопасности дорожного движения на территории МО "Город Гатчина" на 2015 год и плановый период 2016-2017 годов"</t>
  </si>
  <si>
    <t>35400S4390</t>
  </si>
  <si>
    <t>Софинансирование адресных программ развития территории в рамках подпрограммы "Комплексное развитие и модернизация дорог, улиц и дорожной инфраструктуры, территорий общего пользования и благоустройства придомовых территорий" муниципальной программы МО "Город Гатчина" Организация благоустройства,</t>
  </si>
  <si>
    <t>3610015220</t>
  </si>
  <si>
    <t>Мероприятия в области коммунального хозяйствав рамках подпрограммы "Устойчивое развитие систем водоснабжения и энергосбережение" муниципальной программы МО "Город Гатчина" "Обеспечение устойчивого функционирования и развития коммунальной и инженерной инфраструктуры"</t>
  </si>
  <si>
    <t>3610016150</t>
  </si>
  <si>
    <t>Модернизация объектов водоснабжения, водоотведения и очистки сточных вод в рамках подпрограммы "Устойчивое развитие систем водоотведения" муниципальной программы МО "Город Гатчина" "Обеспечение устойчивого функционирования и развития коммунальной и инженерной инфраструктуры"</t>
  </si>
  <si>
    <t>3610016680</t>
  </si>
  <si>
    <t>Прочие мероприятия в области коммунального хозяйства(схема водоснабжения на территории МО "Город Гатчина")в рамках подпрограммы "Устойчивое развитие систем водоотведения в МО "Город Гатчина" муниципальной программы "Обеспечение устойчивого функционирования и развития коммунальной и инженерной инфраструктуры в МО "Город Гатчина"</t>
  </si>
  <si>
    <t>3610070250</t>
  </si>
  <si>
    <t>Софинансирование мероприятий по строительству и реконструкции объектов водоснабжения, водоотведения и очистке сточных вод в рамках подпрограммы "Устойчивое развитие систем водоотведения" муниципальной программы МО "Город Гатчина" "Обеспечение устойчивого функционирования и развития коммунальной и инженерной инфраструктуры" (обл.доля)</t>
  </si>
  <si>
    <t>36100S0250</t>
  </si>
  <si>
    <t>Софинансирование мероприятий по строительству и реконструкции объектов водоснабжения, водоотведения и очистке сточных вод в рамках подпрограммы "Устойчивое развитие систем водоотведения" муниципальной программы МО "Город Гатчина" "Обеспечение устойчивого функционирования и развития коммунальной и инженерной инфраструктуры"</t>
  </si>
  <si>
    <t>3620015220</t>
  </si>
  <si>
    <t>Мероприятия в области коммунального хозяйствав рамках подпрограммы "Устойчивое развитие систем теплоснабжения и энергосбережение" муниципальной программы МО "Город Гатчина" "Обеспечение устойчивого функционирования и развития коммунальной и инженерной инфраструктуры"</t>
  </si>
  <si>
    <t>3620015530</t>
  </si>
  <si>
    <t>Мероприятия по энергосбережению и повышению энергетической эффективности муниципальных объектов в рамках подпрограммы "Устойчивое развитие систем теплоснабжения и энергосбережение" муниципальной программы МО "Город Гатчина" "Обеспечение устойчивого функционирования и развития коммунальной и инженерной инфраструктуры"</t>
  </si>
  <si>
    <t>3620016170</t>
  </si>
  <si>
    <t>Ремонт объектов инженерной инфраструктуры с высоким уровнем износа в рамках подпрограммы "Устойчивое развитие систем теплоснабжения и энергосбережение" муниципальной программы МО "Город Гатчина" "Обеспечение устойчивого функционирования и развития коммунальной и инженерной инфраструктуры"</t>
  </si>
  <si>
    <t>3620016180</t>
  </si>
  <si>
    <t>Разработка проектно-сметной документации в рамках подпрограммы "Устойчивое развитие систем теплоснабжения и энергосбережение" муниципальной программы МО "Город Гатчина" "Обеспечение устойчивого функционирования и развития коммунальной и инженерной инфраструктуры"</t>
  </si>
  <si>
    <t>3620016790</t>
  </si>
  <si>
    <t>Прочие мероприятия в области коммунального хозяйства (схема теплоснабжения на территории МО "Город Гатчина" в рамках подпрограммы "Устойчивое развитие систем теплоснабжения и энергосбережение" муниципальной программы МО "Город Гатчина" "Обеспечение устойчивого функционирования и развития коммунальной и инженерной инфраструктуры"</t>
  </si>
  <si>
    <t>3620016800</t>
  </si>
  <si>
    <t>Субсидии на возмещение затрат на уплату основного долга и на уплату процентов по кредитам, полученным юридическими лицами на осуществление капитальных вложений в объекты муниципальной собственности МО "Город Гатчина" в сфере коммунального хозяйства в рамках подпрограммы "Устойчивое развитие систем теплоснабжения и энергосбережение" муниципальной программы МО "Город Гатчина" "Обеспечение устойчивого функционирования и развития коммунальной и инженерной инфраструктуры"</t>
  </si>
  <si>
    <t>36200S0160</t>
  </si>
  <si>
    <t>Софинансирование на реализацию мероприятий по подготовке объектов теплоснабжения к отопительному сезону в рамках подпрограммы "Устойчивое развитие систем теплоснабжения и энергосбережение" муниципальной программы МО "Город Гатчина" "Обеспечение устойчивого функционирования и развития коммунальной и инженерной инфраструктуры"</t>
  </si>
  <si>
    <t>3630016190</t>
  </si>
  <si>
    <t>Строительство газопровода в рамках подпрограммы "Газификация жилищного фонда, расположенного на территории МО "Город Гатчина" муниципальной программы МО "Город Гатчина" "Обеспечение устойчивого функционирования и развития коммунальной и инженерной инфраструктуры"</t>
  </si>
  <si>
    <t>3630070200</t>
  </si>
  <si>
    <t>Бюджетные инвестиции в объекты капитального строительства объектов газификации собственности муниципальных образований в рамках подпрограммы "Газификация жилищного фонда, расположенного на территории МО "Город Гатчина" муниципальной программы МО "Город Гатчина" "Обеспечение устойчивого функционирования и развития коммунальной и инженерной инфраструктуры"</t>
  </si>
  <si>
    <t>36300S0200</t>
  </si>
  <si>
    <t>Софинансирование бюджетных инвестиций в объекты капитального строительства объектов газификации собственности муниципальных образований в рамках Подпрограммы "Газификация жилищного фонда, расположенного на территории МО "Город Гатчина" в 2015-2017г.г." муниципальной программы МО "Город Гатчина" "Обеспечение устойчивого функционирования и развития коммунальной и инженерной инфраструктуры в МО "Город Гатчина" на 2015-2017 г.г."</t>
  </si>
  <si>
    <t>3520072020</t>
  </si>
  <si>
    <t>247</t>
  </si>
  <si>
    <t>Комитет по культуре и туризму Гатчинского муниципального района</t>
  </si>
  <si>
    <t>3310015270</t>
  </si>
  <si>
    <t>Мероприятия иного организационного характера в сфере культуры в рамках подпрограммы "Сохранение и развитие культуры, искусства и народного творчества" муниципальной программы МО "Город Гатчина" "Развитие сферы культуры"</t>
  </si>
  <si>
    <t>3310015730</t>
  </si>
  <si>
    <t>Выявление и поддержка лиц, проявивших выдающиеся способности, талантливых творческих исполнителей, коллективов, руководителей и учреждений культуры, проведение конкурсов и фестивалей в рамках подпрограммы "Сохранение и развитие культуры, искусства и народного творчества" муниципальной программы МО "Город Гатчина" "Развитие сферы культуры"</t>
  </si>
  <si>
    <t>3310074370</t>
  </si>
  <si>
    <t>Мероприятия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 в рамках подпрограммы "Сохранение и развитие культуры, искусства и народного творчества" муниципальной программы МО "Город Гатчина" "Развитие сферы культуры"</t>
  </si>
  <si>
    <t>33100S4370</t>
  </si>
  <si>
    <t>Софинансирование мероприятий по организации библиотечного обслуживания населения, созданию условий для организации досуга, развития местного традиционного народного художественного творчества, сохранения, возрождения и развития народных художественных промыслов в рамках подпрограммы "Сохранение и развитие культуры, искусства и народного творчества" муниципальной программы МО "Город Гатчина" "Развитие сферы культуры"</t>
  </si>
  <si>
    <t>3320012500</t>
  </si>
  <si>
    <t>Обеспечение деятельности подведомственных учреждений культуры в рамках подпрограммы "Обеспечение культурным досугом населения МО "Город Гатчина" муниципальной программы МО "Город Гатчина" "Развитие сферы культуры"</t>
  </si>
  <si>
    <t>3320012520</t>
  </si>
  <si>
    <t>Укрепление материально-технической базы муниципальных учреждений культуры в рамках подпрограммы "Обеспечение культурным досугом населения МО "Город Гатчина" муниципальной программы МО "Город Гатчина" "Развитие сферы культуры"</t>
  </si>
  <si>
    <t>3320012600</t>
  </si>
  <si>
    <t>Обеспечение деятельности муниципальных библиотек в рамках подпрограммы "Обеспечение культурным досугом населения МО "Город Гатчина" муниципальной программы МО "Город Гатчина" "Развитие сферы культуры"</t>
  </si>
  <si>
    <t>3320012620</t>
  </si>
  <si>
    <t>Укрепление материально-технической базы муниципальных библиотек в рамках подпрограммы "Обеспечение культурным досугом населения МО "Город Гатчина" муниципальной программы МО "Город Гатчина" "Развитие сферы культуры"</t>
  </si>
  <si>
    <t>3320012700</t>
  </si>
  <si>
    <t>Обеспечение деятельности музеев муниципального ведения в рамках подпрограммы "Обеспечение культурным досугом населения МО "Город Гатчина" муниципальной программы МО "Город Гатчина" "Развитие сферы культуры"</t>
  </si>
  <si>
    <t>3320012720</t>
  </si>
  <si>
    <t>Укрепление материально-технической базы музеев муниципального ведения в рамках подпрограммы "Обеспечение культурным досугом населения МО "Город Гатчина" муниципальной программы МО "Город Гатчина" "Развитие сферы культуры"</t>
  </si>
  <si>
    <t>3320070360</t>
  </si>
  <si>
    <t>Субсидия на обеспечение выплат стимулирующего характера работникам муниципальных учреждений культуры ЛО в рамках подпрограммы "Обеспечение условий реализации гос.программы" гос.программы ЛО "Развитие культуры в ЛО"</t>
  </si>
  <si>
    <t>3320072020</t>
  </si>
  <si>
    <t>Мероприя тия по развитию общественной инфрастрктуры муниципального значения</t>
  </si>
  <si>
    <t>0802</t>
  </si>
  <si>
    <t>Кинематография</t>
  </si>
  <si>
    <t>3310012950</t>
  </si>
  <si>
    <t>Субсидии муниципальным учреждениям в сфере кинематографии в рамках подпрограммы "Сохранение и развитие культуры, искусства и народного творчества" муниципальной программы МО "Город Гатчина" "Развитие сферы культуры"</t>
  </si>
  <si>
    <t>0804</t>
  </si>
  <si>
    <t>Другие вопросы в области культуры, кинематографии</t>
  </si>
  <si>
    <t>3320012910</t>
  </si>
  <si>
    <t>Содержание учреждений, осуществляющих бухгалтерскую и хозяйственную деятельность в рамках подпрограммы "Обеспечение культурным досугом населения МО "Город Гатчина" муниципальной программы МО "Город Гатчина" "Развитие сферы культуры"</t>
  </si>
  <si>
    <t>802</t>
  </si>
  <si>
    <t>Комитет по управлению имуществом Гатчинского муниципального района</t>
  </si>
  <si>
    <t>6290015030</t>
  </si>
  <si>
    <t>Оценка недвижимости, признание прав и регулирование отношений по государственной и муниципальной собственности в рамках непрограммных расходов ОМСУ</t>
  </si>
  <si>
    <t>6290015180</t>
  </si>
  <si>
    <t>Мероприятия по землеустройству и землепользованию в рамках непрограммных расходов ОМСУ</t>
  </si>
  <si>
    <t>6290015500</t>
  </si>
  <si>
    <t>Содержание муниципального нежилого фонда, в том числе капитальный ремонт муниципального нежилого фонда (кроме зданий, переданных в оперативное управление подведомственным учреждениям)</t>
  </si>
  <si>
    <t>ВСЕГО:</t>
  </si>
  <si>
    <t/>
  </si>
  <si>
    <t>Утверждено на 2016 год, тыс. руб.</t>
  </si>
  <si>
    <t>Приложение 15</t>
  </si>
  <si>
    <t>к решению совета депутатов МО "Город Гатчина"</t>
  </si>
  <si>
    <t>"О бюджете МО "Город Гатчина" на 2016 год и на плановый</t>
  </si>
  <si>
    <t>период 2017-2018 годов" от 25 ноября 2016 года №55</t>
  </si>
  <si>
    <t>ОБЩЕГОСУДАРСТВЕННЫЕ ВОПРОСЫ</t>
  </si>
  <si>
    <t>0100</t>
  </si>
  <si>
    <t>Расходы на выплаты персоналу казенных учреждений</t>
  </si>
  <si>
    <t>110</t>
  </si>
  <si>
    <t>Иные закупки товаров, работ и услуг для обеспечения государственных (муниципальных) нужд</t>
  </si>
  <si>
    <t>240</t>
  </si>
  <si>
    <t>Уплата налогов, сборов и иных платежей</t>
  </si>
  <si>
    <t>850</t>
  </si>
  <si>
    <t>Исполнение судебных актов</t>
  </si>
  <si>
    <t>830</t>
  </si>
  <si>
    <t>НАЦИОНАЛЬНАЯ БЕЗОПАСНОСТЬ И ПРАВООХРАНИТЕЛЬНАЯ ДЕЯТЕЛЬНОСТЬ</t>
  </si>
  <si>
    <t>0300</t>
  </si>
  <si>
    <t>НАЦИОНАЛЬНАЯ ЭКОНОМИКА</t>
  </si>
  <si>
    <t>0400</t>
  </si>
  <si>
    <t>Субсидии бюджетным учреждениям</t>
  </si>
  <si>
    <t>610</t>
  </si>
  <si>
    <t>Бюджетные инвестиции</t>
  </si>
  <si>
    <t>410</t>
  </si>
  <si>
    <t>ЖИЛИЩНО-КОММУНАЛЬНОЕ ХОЗЯЙСТВО</t>
  </si>
  <si>
    <t>0500</t>
  </si>
  <si>
    <t>ОБРАЗОВАНИЕ</t>
  </si>
  <si>
    <t>0700</t>
  </si>
  <si>
    <t>Социальные выплаты гражданам, кроме публичных нормативных социальных выплат</t>
  </si>
  <si>
    <t>320</t>
  </si>
  <si>
    <t>КУЛЬТУРА, КИНЕМАТОГРАФИЯ</t>
  </si>
  <si>
    <t>0800</t>
  </si>
  <si>
    <t>СОЦИАЛЬНАЯ ПОЛИТИКА</t>
  </si>
  <si>
    <t>1000</t>
  </si>
  <si>
    <t>ФИЗИЧЕСКАЯ КУЛЬТУРА И СПОРТ</t>
  </si>
  <si>
    <t>1100</t>
  </si>
  <si>
    <t>СРЕДСТВА МАССОВОЙ ИНФОРМАЦИИ</t>
  </si>
  <si>
    <t>1200</t>
  </si>
  <si>
    <t>ОБСЛУЖИВАНИЕ ГОСУДАРСТВЕННОГО И МУНИЦИПАЛЬНОГО ДОЛГА</t>
  </si>
  <si>
    <t>1300</t>
  </si>
  <si>
    <t>Расходы на выплаты персоналу государственных (муниципальных) органов</t>
  </si>
  <si>
    <t>120</t>
  </si>
  <si>
    <t>Публичные нормативные социальные выплаты гражданам</t>
  </si>
  <si>
    <t>310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</si>
  <si>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</si>
  <si>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</si>
  <si>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Ведомственная структура расходов бюджета МО "Город Гатчина"                                                    на 2016 год</t>
  </si>
  <si>
    <t>34100S1544</t>
  </si>
  <si>
    <t>Софинансирование на реализацию мероприятий по подготовке объектов теплоснабжения к отопительному сезону в рамках подпрограммы "Устойчивое развитие систем теплоснабжения и энергосбережение" муниципальной программы МО "Город Гатчина" "Обеспечение устойчивого функционирования и развития коммунальной и инженерной инфраструктуры"(обл.доля)</t>
  </si>
  <si>
    <t>(в редакции решения от 31 августа 2016 года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</si>
</sst>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numFmts>
  <fonts count="10" x14ac:knownFonts="1">
    <font>
      <sz val="10"/>
      <name val="Arial"/>
    </font>
    <font>
      <b/>
      <sz val="8"/>
      <name val="Arial"/>
    </font>
    <font>
      <sz val="8"/>
      <name val="Arial Cyr"/>
    </font>
    <font>
      <sz val="8"/>
      <name val="Arial"/>
    </font>
    <font>
      <b/>
      <i/>
      <sz val="8"/>
      <name val="Arial"/>
    </font>
    <font>
      <b/>
      <sz val="12"/>
      <name val="Times New Roman"/>
      <family val="1"/>
      <charset val="204"/>
    </font>
    <font>
      <sz val="12"/>
      <name val="Times New Roman"/>
      <family val="1"/>
      <charset val="204"/>
    </font>
    <font>
      <sz val="11"/>
      <name val="Times New Roman"/>
      <family val="1"/>
      <charset val="204"/>
    </font>
    <font>
      <b/>
      <sz val="14"/>
      <name val="Times New Roman"/>
      <family val="1"/>
      <charset val="204"/>
    </font>
    <font>
      <b/>
      <sz val="10"/>
      <name val="Arial"/>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
    <xf numFmtId="0" fontId="0" fillId="0" borderId="0"/>
  </cellStyleXfs>
  <cellXfs count="27">
    <xf numFmtId="0" fontId="0" fillId="0" borderId="0" xfId="0"/>
    <xf numFmtId="0" fontId="2" fillId="0" borderId="0" xfId="0" applyFont="1" applyBorder="1" applyAlignment="1" applyProtection="1">
      <alignment horizontal="left"/>
    </xf>
    <xf numFmtId="49" fontId="1" fillId="0" borderId="3" xfId="0" applyNumberFormat="1" applyFont="1" applyBorder="1" applyAlignment="1" applyProtection="1">
      <alignment horizontal="center" vertical="center"/>
    </xf>
    <xf numFmtId="49" fontId="1" fillId="0" borderId="3" xfId="0" applyNumberFormat="1" applyFont="1" applyBorder="1" applyAlignment="1" applyProtection="1">
      <alignment horizontal="center" vertical="center" wrapText="1"/>
    </xf>
    <xf numFmtId="49" fontId="0" fillId="0" borderId="6" xfId="0" applyNumberFormat="1" applyFont="1" applyBorder="1" applyAlignment="1" applyProtection="1"/>
    <xf numFmtId="49" fontId="4" fillId="0" borderId="3" xfId="0" applyNumberFormat="1" applyFont="1" applyBorder="1" applyAlignment="1" applyProtection="1">
      <alignment horizontal="left" vertical="top" wrapText="1"/>
    </xf>
    <xf numFmtId="49" fontId="4" fillId="0" borderId="3" xfId="0" applyNumberFormat="1" applyFont="1" applyBorder="1" applyAlignment="1" applyProtection="1">
      <alignment horizontal="center" vertical="top" wrapText="1"/>
    </xf>
    <xf numFmtId="164" fontId="4" fillId="0" borderId="3" xfId="0" applyNumberFormat="1" applyFont="1" applyBorder="1" applyAlignment="1" applyProtection="1">
      <alignment horizontal="right" vertical="top" wrapText="1"/>
    </xf>
    <xf numFmtId="165" fontId="4" fillId="0" borderId="3" xfId="0" applyNumberFormat="1" applyFont="1" applyBorder="1" applyAlignment="1" applyProtection="1">
      <alignment horizontal="left" vertical="top" wrapText="1"/>
    </xf>
    <xf numFmtId="49" fontId="1" fillId="0" borderId="3" xfId="0" applyNumberFormat="1" applyFont="1" applyBorder="1" applyAlignment="1" applyProtection="1">
      <alignment horizontal="left"/>
    </xf>
    <xf numFmtId="49" fontId="1" fillId="0" borderId="3" xfId="0" applyNumberFormat="1" applyFont="1" applyBorder="1" applyAlignment="1" applyProtection="1">
      <alignment horizontal="center"/>
    </xf>
    <xf numFmtId="164" fontId="1" fillId="0" borderId="3" xfId="0" applyNumberFormat="1" applyFont="1" applyBorder="1" applyAlignment="1" applyProtection="1">
      <alignment horizontal="right" wrapText="1"/>
    </xf>
    <xf numFmtId="0" fontId="7" fillId="0" borderId="0" xfId="0" applyFont="1" applyBorder="1" applyAlignment="1" applyProtection="1">
      <alignment horizontal="center" vertical="center"/>
    </xf>
    <xf numFmtId="0" fontId="7" fillId="0" borderId="0" xfId="0" applyFont="1" applyAlignment="1"/>
    <xf numFmtId="49" fontId="3" fillId="0" borderId="3" xfId="0" applyNumberFormat="1" applyFont="1" applyBorder="1" applyAlignment="1" applyProtection="1">
      <alignment horizontal="left" vertical="top" wrapText="1"/>
    </xf>
    <xf numFmtId="49" fontId="3" fillId="0" borderId="3" xfId="0" applyNumberFormat="1" applyFont="1" applyBorder="1" applyAlignment="1" applyProtection="1">
      <alignment horizontal="center" vertical="top" wrapText="1"/>
    </xf>
    <xf numFmtId="164" fontId="3" fillId="0" borderId="3" xfId="0" applyNumberFormat="1" applyFont="1" applyBorder="1" applyAlignment="1" applyProtection="1">
      <alignment horizontal="right" vertical="top" wrapText="1"/>
    </xf>
    <xf numFmtId="165" fontId="3" fillId="0" borderId="3" xfId="0" applyNumberFormat="1" applyFont="1" applyBorder="1" applyAlignment="1" applyProtection="1">
      <alignment horizontal="left" vertical="top" wrapText="1"/>
    </xf>
    <xf numFmtId="49" fontId="9" fillId="0" borderId="3" xfId="0" applyNumberFormat="1" applyFont="1" applyBorder="1" applyAlignment="1" applyProtection="1">
      <alignment horizontal="left" vertical="top" wrapText="1"/>
    </xf>
    <xf numFmtId="0" fontId="2" fillId="0" borderId="0" xfId="0" applyFont="1" applyBorder="1" applyAlignment="1" applyProtection="1">
      <alignment horizontal="left"/>
    </xf>
    <xf numFmtId="49" fontId="1" fillId="0" borderId="1"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49" fontId="1" fillId="0" borderId="4" xfId="0" applyNumberFormat="1" applyFont="1" applyBorder="1" applyAlignment="1" applyProtection="1">
      <alignment horizontal="center" vertical="center" wrapText="1"/>
    </xf>
    <xf numFmtId="49" fontId="1" fillId="0" borderId="5" xfId="0" applyNumberFormat="1" applyFont="1" applyBorder="1" applyAlignment="1" applyProtection="1">
      <alignment horizontal="center" vertical="center" wrapText="1"/>
    </xf>
    <xf numFmtId="0" fontId="5" fillId="0" borderId="0" xfId="0" applyFont="1" applyBorder="1" applyAlignment="1" applyProtection="1">
      <alignment horizontal="right"/>
    </xf>
    <xf numFmtId="0" fontId="6" fillId="0" borderId="0" xfId="0" applyFont="1" applyAlignment="1">
      <alignment horizontal="right"/>
    </xf>
    <xf numFmtId="0" fontId="8" fillId="0" borderId="0" xfId="0" applyFont="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5"/>
  <sheetViews>
    <sheetView tabSelected="1" workbookViewId="0">
      <selection activeCell="F330" sqref="F330"/>
    </sheetView>
  </sheetViews>
  <sheetFormatPr defaultRowHeight="12.75" customHeight="1" outlineLevelRow="1" x14ac:dyDescent="0.2"/>
  <cols>
    <col min="1" max="1" width="44.42578125" customWidth="1"/>
    <col min="2" max="2" width="6.28515625" customWidth="1"/>
    <col min="3" max="3" width="6" customWidth="1"/>
    <col min="4" max="4" width="12.140625" customWidth="1"/>
    <col min="5" max="5" width="6.42578125" customWidth="1"/>
    <col min="6" max="6" width="10.140625" customWidth="1"/>
    <col min="7" max="7" width="8.85546875" customWidth="1"/>
  </cols>
  <sheetData>
    <row r="1" spans="1:7" ht="15.75" x14ac:dyDescent="0.25">
      <c r="A1" s="24" t="s">
        <v>350</v>
      </c>
      <c r="B1" s="24"/>
      <c r="C1" s="24"/>
      <c r="D1" s="24"/>
      <c r="E1" s="24"/>
      <c r="F1" s="24"/>
    </row>
    <row r="2" spans="1:7" ht="15.75" x14ac:dyDescent="0.25">
      <c r="A2" s="25" t="s">
        <v>351</v>
      </c>
      <c r="B2" s="25"/>
      <c r="C2" s="25"/>
      <c r="D2" s="25"/>
      <c r="E2" s="25"/>
      <c r="F2" s="25"/>
    </row>
    <row r="3" spans="1:7" ht="15.75" x14ac:dyDescent="0.25">
      <c r="A3" s="25" t="s">
        <v>352</v>
      </c>
      <c r="B3" s="25"/>
      <c r="C3" s="25"/>
      <c r="D3" s="25"/>
      <c r="E3" s="25"/>
      <c r="F3" s="25"/>
    </row>
    <row r="4" spans="1:7" ht="15.75" x14ac:dyDescent="0.25">
      <c r="A4" s="25" t="s">
        <v>353</v>
      </c>
      <c r="B4" s="25"/>
      <c r="C4" s="25"/>
      <c r="D4" s="25"/>
      <c r="E4" s="25"/>
      <c r="F4" s="25"/>
    </row>
    <row r="5" spans="1:7" ht="15.75" x14ac:dyDescent="0.25">
      <c r="A5" s="25" t="s">
        <v>397</v>
      </c>
      <c r="B5" s="25"/>
      <c r="C5" s="25"/>
      <c r="D5" s="25"/>
      <c r="E5" s="25"/>
      <c r="F5" s="25"/>
    </row>
    <row r="6" spans="1:7" ht="9" customHeight="1" x14ac:dyDescent="0.25">
      <c r="A6" s="12"/>
      <c r="B6" s="13"/>
      <c r="C6" s="13"/>
      <c r="D6" s="13"/>
      <c r="E6" s="13"/>
      <c r="F6" s="13"/>
    </row>
    <row r="7" spans="1:7" ht="36" customHeight="1" x14ac:dyDescent="0.3">
      <c r="A7" s="26" t="s">
        <v>394</v>
      </c>
      <c r="B7" s="26"/>
      <c r="C7" s="26"/>
      <c r="D7" s="26"/>
      <c r="E7" s="26"/>
      <c r="F7" s="26"/>
    </row>
    <row r="8" spans="1:7" ht="13.5" customHeight="1" x14ac:dyDescent="0.2">
      <c r="A8" s="19"/>
      <c r="B8" s="19"/>
      <c r="C8" s="1"/>
    </row>
    <row r="9" spans="1:7" x14ac:dyDescent="0.2">
      <c r="A9" s="20" t="s">
        <v>1</v>
      </c>
      <c r="B9" s="22" t="s">
        <v>3</v>
      </c>
      <c r="C9" s="23"/>
      <c r="D9" s="23"/>
      <c r="E9" s="23"/>
      <c r="F9" s="20" t="s">
        <v>349</v>
      </c>
      <c r="G9" s="4"/>
    </row>
    <row r="10" spans="1:7" ht="22.15" customHeight="1" x14ac:dyDescent="0.2">
      <c r="A10" s="21"/>
      <c r="B10" s="3" t="s">
        <v>4</v>
      </c>
      <c r="C10" s="3" t="s">
        <v>6</v>
      </c>
      <c r="D10" s="3" t="s">
        <v>8</v>
      </c>
      <c r="E10" s="3" t="s">
        <v>10</v>
      </c>
      <c r="F10" s="21"/>
      <c r="G10" s="4"/>
    </row>
    <row r="11" spans="1:7" x14ac:dyDescent="0.2">
      <c r="A11" s="2" t="s">
        <v>2</v>
      </c>
      <c r="B11" s="2" t="s">
        <v>5</v>
      </c>
      <c r="C11" s="2" t="s">
        <v>7</v>
      </c>
      <c r="D11" s="2" t="s">
        <v>9</v>
      </c>
      <c r="E11" s="2" t="s">
        <v>0</v>
      </c>
      <c r="F11" s="2" t="s">
        <v>11</v>
      </c>
      <c r="G11" s="4"/>
    </row>
    <row r="12" spans="1:7" x14ac:dyDescent="0.2">
      <c r="A12" s="9" t="s">
        <v>347</v>
      </c>
      <c r="B12" s="10" t="s">
        <v>348</v>
      </c>
      <c r="C12" s="10"/>
      <c r="D12" s="10"/>
      <c r="E12" s="10"/>
      <c r="F12" s="11">
        <f>1062245.1+25+70+750+16307.1</f>
        <v>1079397.2000000002</v>
      </c>
    </row>
    <row r="13" spans="1:7" ht="21" x14ac:dyDescent="0.2">
      <c r="A13" s="5" t="s">
        <v>13</v>
      </c>
      <c r="B13" s="6" t="s">
        <v>12</v>
      </c>
      <c r="C13" s="6"/>
      <c r="D13" s="6"/>
      <c r="E13" s="6"/>
      <c r="F13" s="7">
        <f>636271.1+70+1101.3+5.2-1101.3</f>
        <v>636346.29999999993</v>
      </c>
    </row>
    <row r="14" spans="1:7" x14ac:dyDescent="0.2">
      <c r="A14" s="5" t="s">
        <v>354</v>
      </c>
      <c r="B14" s="6" t="s">
        <v>12</v>
      </c>
      <c r="C14" s="6" t="s">
        <v>355</v>
      </c>
      <c r="D14" s="6"/>
      <c r="E14" s="6"/>
      <c r="F14" s="7">
        <f>21114.8+1101.3+5.2</f>
        <v>22221.3</v>
      </c>
    </row>
    <row r="15" spans="1:7" x14ac:dyDescent="0.2">
      <c r="A15" s="5" t="s">
        <v>15</v>
      </c>
      <c r="B15" s="6" t="s">
        <v>12</v>
      </c>
      <c r="C15" s="6" t="s">
        <v>14</v>
      </c>
      <c r="D15" s="6"/>
      <c r="E15" s="6"/>
      <c r="F15" s="7">
        <f>F16</f>
        <v>2347.5999999999995</v>
      </c>
    </row>
    <row r="16" spans="1:7" ht="21" x14ac:dyDescent="0.2">
      <c r="A16" s="5" t="s">
        <v>17</v>
      </c>
      <c r="B16" s="6" t="s">
        <v>12</v>
      </c>
      <c r="C16" s="6" t="s">
        <v>14</v>
      </c>
      <c r="D16" s="6" t="s">
        <v>16</v>
      </c>
      <c r="E16" s="6"/>
      <c r="F16" s="7">
        <f>F17</f>
        <v>2347.5999999999995</v>
      </c>
    </row>
    <row r="17" spans="1:6" x14ac:dyDescent="0.2">
      <c r="A17" s="14" t="s">
        <v>19</v>
      </c>
      <c r="B17" s="15" t="s">
        <v>12</v>
      </c>
      <c r="C17" s="15" t="s">
        <v>14</v>
      </c>
      <c r="D17" s="15" t="s">
        <v>16</v>
      </c>
      <c r="E17" s="15" t="s">
        <v>18</v>
      </c>
      <c r="F17" s="16">
        <f>1241.1+1101.3+5.2</f>
        <v>2347.5999999999995</v>
      </c>
    </row>
    <row r="18" spans="1:6" x14ac:dyDescent="0.2">
      <c r="A18" s="5" t="s">
        <v>21</v>
      </c>
      <c r="B18" s="6" t="s">
        <v>12</v>
      </c>
      <c r="C18" s="6" t="s">
        <v>20</v>
      </c>
      <c r="D18" s="6"/>
      <c r="E18" s="6"/>
      <c r="F18" s="7">
        <v>19873.7</v>
      </c>
    </row>
    <row r="19" spans="1:6" ht="31.5" x14ac:dyDescent="0.2">
      <c r="A19" s="5" t="s">
        <v>23</v>
      </c>
      <c r="B19" s="6" t="s">
        <v>12</v>
      </c>
      <c r="C19" s="6" t="s">
        <v>20</v>
      </c>
      <c r="D19" s="6" t="s">
        <v>22</v>
      </c>
      <c r="E19" s="6"/>
      <c r="F19" s="7">
        <v>11946.2</v>
      </c>
    </row>
    <row r="20" spans="1:6" x14ac:dyDescent="0.2">
      <c r="A20" s="14" t="s">
        <v>356</v>
      </c>
      <c r="B20" s="15" t="s">
        <v>12</v>
      </c>
      <c r="C20" s="15" t="s">
        <v>20</v>
      </c>
      <c r="D20" s="15" t="s">
        <v>22</v>
      </c>
      <c r="E20" s="15" t="s">
        <v>357</v>
      </c>
      <c r="F20" s="16">
        <v>4092.8</v>
      </c>
    </row>
    <row r="21" spans="1:6" ht="22.5" x14ac:dyDescent="0.2">
      <c r="A21" s="14" t="s">
        <v>358</v>
      </c>
      <c r="B21" s="15" t="s">
        <v>12</v>
      </c>
      <c r="C21" s="15" t="s">
        <v>20</v>
      </c>
      <c r="D21" s="15" t="s">
        <v>22</v>
      </c>
      <c r="E21" s="15" t="s">
        <v>359</v>
      </c>
      <c r="F21" s="16">
        <v>7703.4</v>
      </c>
    </row>
    <row r="22" spans="1:6" x14ac:dyDescent="0.2">
      <c r="A22" s="14" t="s">
        <v>360</v>
      </c>
      <c r="B22" s="15" t="s">
        <v>12</v>
      </c>
      <c r="C22" s="15" t="s">
        <v>20</v>
      </c>
      <c r="D22" s="15" t="s">
        <v>22</v>
      </c>
      <c r="E22" s="15" t="s">
        <v>361</v>
      </c>
      <c r="F22" s="16">
        <v>150</v>
      </c>
    </row>
    <row r="23" spans="1:6" ht="31.5" x14ac:dyDescent="0.2">
      <c r="A23" s="5" t="s">
        <v>25</v>
      </c>
      <c r="B23" s="6" t="s">
        <v>12</v>
      </c>
      <c r="C23" s="6" t="s">
        <v>20</v>
      </c>
      <c r="D23" s="6" t="s">
        <v>24</v>
      </c>
      <c r="E23" s="6"/>
      <c r="F23" s="7">
        <v>7927.4</v>
      </c>
    </row>
    <row r="24" spans="1:6" ht="22.5" x14ac:dyDescent="0.2">
      <c r="A24" s="14" t="s">
        <v>358</v>
      </c>
      <c r="B24" s="15" t="s">
        <v>12</v>
      </c>
      <c r="C24" s="15" t="s">
        <v>20</v>
      </c>
      <c r="D24" s="15" t="s">
        <v>24</v>
      </c>
      <c r="E24" s="15" t="s">
        <v>359</v>
      </c>
      <c r="F24" s="16">
        <v>5120.2</v>
      </c>
    </row>
    <row r="25" spans="1:6" x14ac:dyDescent="0.2">
      <c r="A25" s="14" t="s">
        <v>362</v>
      </c>
      <c r="B25" s="15" t="s">
        <v>12</v>
      </c>
      <c r="C25" s="15" t="s">
        <v>20</v>
      </c>
      <c r="D25" s="15" t="s">
        <v>24</v>
      </c>
      <c r="E25" s="15" t="s">
        <v>363</v>
      </c>
      <c r="F25" s="16">
        <v>1000</v>
      </c>
    </row>
    <row r="26" spans="1:6" x14ac:dyDescent="0.2">
      <c r="A26" s="14" t="s">
        <v>360</v>
      </c>
      <c r="B26" s="15" t="s">
        <v>12</v>
      </c>
      <c r="C26" s="15" t="s">
        <v>20</v>
      </c>
      <c r="D26" s="15" t="s">
        <v>24</v>
      </c>
      <c r="E26" s="15" t="s">
        <v>361</v>
      </c>
      <c r="F26" s="16">
        <v>1807.2</v>
      </c>
    </row>
    <row r="27" spans="1:6" ht="21" x14ac:dyDescent="0.2">
      <c r="A27" s="5" t="s">
        <v>364</v>
      </c>
      <c r="B27" s="6" t="s">
        <v>12</v>
      </c>
      <c r="C27" s="6" t="s">
        <v>365</v>
      </c>
      <c r="D27" s="6"/>
      <c r="E27" s="6"/>
      <c r="F27" s="7">
        <v>750</v>
      </c>
    </row>
    <row r="28" spans="1:6" ht="31.5" x14ac:dyDescent="0.2">
      <c r="A28" s="5" t="s">
        <v>27</v>
      </c>
      <c r="B28" s="6" t="s">
        <v>12</v>
      </c>
      <c r="C28" s="6" t="s">
        <v>26</v>
      </c>
      <c r="D28" s="6"/>
      <c r="E28" s="6"/>
      <c r="F28" s="7">
        <v>350</v>
      </c>
    </row>
    <row r="29" spans="1:6" ht="31.5" x14ac:dyDescent="0.2">
      <c r="A29" s="5" t="s">
        <v>29</v>
      </c>
      <c r="B29" s="6" t="s">
        <v>12</v>
      </c>
      <c r="C29" s="6" t="s">
        <v>26</v>
      </c>
      <c r="D29" s="6" t="s">
        <v>28</v>
      </c>
      <c r="E29" s="6"/>
      <c r="F29" s="7">
        <v>350</v>
      </c>
    </row>
    <row r="30" spans="1:6" ht="33.75" x14ac:dyDescent="0.2">
      <c r="A30" s="14" t="s">
        <v>31</v>
      </c>
      <c r="B30" s="15" t="s">
        <v>12</v>
      </c>
      <c r="C30" s="15" t="s">
        <v>26</v>
      </c>
      <c r="D30" s="15" t="s">
        <v>28</v>
      </c>
      <c r="E30" s="15" t="s">
        <v>30</v>
      </c>
      <c r="F30" s="16">
        <v>350</v>
      </c>
    </row>
    <row r="31" spans="1:6" x14ac:dyDescent="0.2">
      <c r="A31" s="5" t="s">
        <v>33</v>
      </c>
      <c r="B31" s="6" t="s">
        <v>12</v>
      </c>
      <c r="C31" s="6" t="s">
        <v>32</v>
      </c>
      <c r="D31" s="6"/>
      <c r="E31" s="6"/>
      <c r="F31" s="7">
        <v>400</v>
      </c>
    </row>
    <row r="32" spans="1:6" ht="31.5" x14ac:dyDescent="0.2">
      <c r="A32" s="5" t="s">
        <v>35</v>
      </c>
      <c r="B32" s="6" t="s">
        <v>12</v>
      </c>
      <c r="C32" s="6" t="s">
        <v>32</v>
      </c>
      <c r="D32" s="6" t="s">
        <v>34</v>
      </c>
      <c r="E32" s="6"/>
      <c r="F32" s="7">
        <v>400</v>
      </c>
    </row>
    <row r="33" spans="1:6" ht="22.5" x14ac:dyDescent="0.2">
      <c r="A33" s="14" t="s">
        <v>358</v>
      </c>
      <c r="B33" s="15" t="s">
        <v>12</v>
      </c>
      <c r="C33" s="15" t="s">
        <v>32</v>
      </c>
      <c r="D33" s="15" t="s">
        <v>34</v>
      </c>
      <c r="E33" s="15" t="s">
        <v>359</v>
      </c>
      <c r="F33" s="16">
        <v>400</v>
      </c>
    </row>
    <row r="34" spans="1:6" x14ac:dyDescent="0.2">
      <c r="A34" s="5" t="s">
        <v>366</v>
      </c>
      <c r="B34" s="6" t="s">
        <v>12</v>
      </c>
      <c r="C34" s="6" t="s">
        <v>367</v>
      </c>
      <c r="D34" s="6"/>
      <c r="E34" s="6"/>
      <c r="F34" s="7">
        <v>159278</v>
      </c>
    </row>
    <row r="35" spans="1:6" x14ac:dyDescent="0.2">
      <c r="A35" s="5" t="s">
        <v>37</v>
      </c>
      <c r="B35" s="6" t="s">
        <v>12</v>
      </c>
      <c r="C35" s="6" t="s">
        <v>36</v>
      </c>
      <c r="D35" s="6"/>
      <c r="E35" s="6"/>
      <c r="F35" s="7">
        <v>3821.6</v>
      </c>
    </row>
    <row r="36" spans="1:6" ht="62.45" customHeight="1" x14ac:dyDescent="0.2">
      <c r="A36" s="8" t="s">
        <v>39</v>
      </c>
      <c r="B36" s="6" t="s">
        <v>12</v>
      </c>
      <c r="C36" s="6" t="s">
        <v>36</v>
      </c>
      <c r="D36" s="6" t="s">
        <v>38</v>
      </c>
      <c r="E36" s="6"/>
      <c r="F36" s="7">
        <v>3194.2</v>
      </c>
    </row>
    <row r="37" spans="1:6" x14ac:dyDescent="0.2">
      <c r="A37" s="14" t="s">
        <v>368</v>
      </c>
      <c r="B37" s="15" t="s">
        <v>12</v>
      </c>
      <c r="C37" s="15" t="s">
        <v>36</v>
      </c>
      <c r="D37" s="15" t="s">
        <v>38</v>
      </c>
      <c r="E37" s="15" t="s">
        <v>369</v>
      </c>
      <c r="F37" s="16">
        <v>3194.2</v>
      </c>
    </row>
    <row r="38" spans="1:6" ht="84" x14ac:dyDescent="0.2">
      <c r="A38" s="8" t="s">
        <v>41</v>
      </c>
      <c r="B38" s="6" t="s">
        <v>12</v>
      </c>
      <c r="C38" s="6" t="s">
        <v>36</v>
      </c>
      <c r="D38" s="6" t="s">
        <v>40</v>
      </c>
      <c r="E38" s="6"/>
      <c r="F38" s="7">
        <v>627.5</v>
      </c>
    </row>
    <row r="39" spans="1:6" x14ac:dyDescent="0.2">
      <c r="A39" s="14" t="s">
        <v>368</v>
      </c>
      <c r="B39" s="15" t="s">
        <v>12</v>
      </c>
      <c r="C39" s="15" t="s">
        <v>36</v>
      </c>
      <c r="D39" s="15" t="s">
        <v>40</v>
      </c>
      <c r="E39" s="15" t="s">
        <v>369</v>
      </c>
      <c r="F39" s="16">
        <v>627.5</v>
      </c>
    </row>
    <row r="40" spans="1:6" x14ac:dyDescent="0.2">
      <c r="A40" s="5" t="s">
        <v>43</v>
      </c>
      <c r="B40" s="6" t="s">
        <v>12</v>
      </c>
      <c r="C40" s="6" t="s">
        <v>42</v>
      </c>
      <c r="D40" s="6"/>
      <c r="E40" s="6"/>
      <c r="F40" s="7">
        <v>133468.29999999999</v>
      </c>
    </row>
    <row r="41" spans="1:6" ht="63" customHeight="1" x14ac:dyDescent="0.2">
      <c r="A41" s="8" t="s">
        <v>45</v>
      </c>
      <c r="B41" s="6" t="s">
        <v>12</v>
      </c>
      <c r="C41" s="6" t="s">
        <v>42</v>
      </c>
      <c r="D41" s="6" t="s">
        <v>44</v>
      </c>
      <c r="E41" s="6"/>
      <c r="F41" s="7">
        <v>51790</v>
      </c>
    </row>
    <row r="42" spans="1:6" x14ac:dyDescent="0.2">
      <c r="A42" s="14" t="s">
        <v>368</v>
      </c>
      <c r="B42" s="15" t="s">
        <v>12</v>
      </c>
      <c r="C42" s="15" t="s">
        <v>42</v>
      </c>
      <c r="D42" s="15" t="s">
        <v>44</v>
      </c>
      <c r="E42" s="15" t="s">
        <v>369</v>
      </c>
      <c r="F42" s="16">
        <v>51790</v>
      </c>
    </row>
    <row r="43" spans="1:6" ht="71.45" customHeight="1" x14ac:dyDescent="0.2">
      <c r="A43" s="8" t="s">
        <v>47</v>
      </c>
      <c r="B43" s="6" t="s">
        <v>12</v>
      </c>
      <c r="C43" s="6" t="s">
        <v>42</v>
      </c>
      <c r="D43" s="6" t="s">
        <v>46</v>
      </c>
      <c r="E43" s="6"/>
      <c r="F43" s="7">
        <v>17080</v>
      </c>
    </row>
    <row r="44" spans="1:6" x14ac:dyDescent="0.2">
      <c r="A44" s="14" t="s">
        <v>368</v>
      </c>
      <c r="B44" s="15" t="s">
        <v>12</v>
      </c>
      <c r="C44" s="15" t="s">
        <v>42</v>
      </c>
      <c r="D44" s="15" t="s">
        <v>46</v>
      </c>
      <c r="E44" s="15" t="s">
        <v>369</v>
      </c>
      <c r="F44" s="16">
        <v>17080</v>
      </c>
    </row>
    <row r="45" spans="1:6" ht="84" x14ac:dyDescent="0.2">
      <c r="A45" s="8" t="s">
        <v>49</v>
      </c>
      <c r="B45" s="6" t="s">
        <v>12</v>
      </c>
      <c r="C45" s="6" t="s">
        <v>42</v>
      </c>
      <c r="D45" s="6" t="s">
        <v>48</v>
      </c>
      <c r="E45" s="6"/>
      <c r="F45" s="7">
        <v>1890</v>
      </c>
    </row>
    <row r="46" spans="1:6" x14ac:dyDescent="0.2">
      <c r="A46" s="14" t="s">
        <v>368</v>
      </c>
      <c r="B46" s="15" t="s">
        <v>12</v>
      </c>
      <c r="C46" s="15" t="s">
        <v>42</v>
      </c>
      <c r="D46" s="15" t="s">
        <v>48</v>
      </c>
      <c r="E46" s="15" t="s">
        <v>369</v>
      </c>
      <c r="F46" s="16">
        <v>1890</v>
      </c>
    </row>
    <row r="47" spans="1:6" ht="83.45" customHeight="1" x14ac:dyDescent="0.2">
      <c r="A47" s="8" t="s">
        <v>51</v>
      </c>
      <c r="B47" s="6" t="s">
        <v>12</v>
      </c>
      <c r="C47" s="6" t="s">
        <v>42</v>
      </c>
      <c r="D47" s="6" t="s">
        <v>50</v>
      </c>
      <c r="E47" s="6"/>
      <c r="F47" s="7">
        <v>8677.5</v>
      </c>
    </row>
    <row r="48" spans="1:6" ht="22.5" x14ac:dyDescent="0.2">
      <c r="A48" s="14" t="s">
        <v>358</v>
      </c>
      <c r="B48" s="15" t="s">
        <v>12</v>
      </c>
      <c r="C48" s="15" t="s">
        <v>42</v>
      </c>
      <c r="D48" s="15" t="s">
        <v>50</v>
      </c>
      <c r="E48" s="15" t="s">
        <v>359</v>
      </c>
      <c r="F48" s="16">
        <v>8677.5</v>
      </c>
    </row>
    <row r="49" spans="1:6" ht="136.5" x14ac:dyDescent="0.2">
      <c r="A49" s="8" t="s">
        <v>53</v>
      </c>
      <c r="B49" s="6" t="s">
        <v>12</v>
      </c>
      <c r="C49" s="6" t="s">
        <v>42</v>
      </c>
      <c r="D49" s="6" t="s">
        <v>52</v>
      </c>
      <c r="E49" s="6"/>
      <c r="F49" s="7">
        <v>4597.3999999999996</v>
      </c>
    </row>
    <row r="50" spans="1:6" ht="22.5" x14ac:dyDescent="0.2">
      <c r="A50" s="14" t="s">
        <v>358</v>
      </c>
      <c r="B50" s="15" t="s">
        <v>12</v>
      </c>
      <c r="C50" s="15" t="s">
        <v>42</v>
      </c>
      <c r="D50" s="15" t="s">
        <v>52</v>
      </c>
      <c r="E50" s="15" t="s">
        <v>359</v>
      </c>
      <c r="F50" s="16">
        <v>4597.3999999999996</v>
      </c>
    </row>
    <row r="51" spans="1:6" ht="113.45" customHeight="1" x14ac:dyDescent="0.2">
      <c r="A51" s="8" t="s">
        <v>55</v>
      </c>
      <c r="B51" s="6" t="s">
        <v>12</v>
      </c>
      <c r="C51" s="6" t="s">
        <v>42</v>
      </c>
      <c r="D51" s="6" t="s">
        <v>54</v>
      </c>
      <c r="E51" s="6"/>
      <c r="F51" s="7">
        <v>43933.4</v>
      </c>
    </row>
    <row r="52" spans="1:6" ht="22.5" x14ac:dyDescent="0.2">
      <c r="A52" s="14" t="s">
        <v>358</v>
      </c>
      <c r="B52" s="15" t="s">
        <v>12</v>
      </c>
      <c r="C52" s="15" t="s">
        <v>42</v>
      </c>
      <c r="D52" s="15" t="s">
        <v>54</v>
      </c>
      <c r="E52" s="15" t="s">
        <v>359</v>
      </c>
      <c r="F52" s="16">
        <v>43933.4</v>
      </c>
    </row>
    <row r="53" spans="1:6" ht="21" x14ac:dyDescent="0.2">
      <c r="A53" s="5" t="s">
        <v>57</v>
      </c>
      <c r="B53" s="6" t="s">
        <v>12</v>
      </c>
      <c r="C53" s="6" t="s">
        <v>42</v>
      </c>
      <c r="D53" s="6" t="s">
        <v>56</v>
      </c>
      <c r="E53" s="6"/>
      <c r="F53" s="7">
        <v>3000</v>
      </c>
    </row>
    <row r="54" spans="1:6" ht="22.5" x14ac:dyDescent="0.2">
      <c r="A54" s="14" t="s">
        <v>358</v>
      </c>
      <c r="B54" s="15" t="s">
        <v>12</v>
      </c>
      <c r="C54" s="15" t="s">
        <v>42</v>
      </c>
      <c r="D54" s="15" t="s">
        <v>56</v>
      </c>
      <c r="E54" s="15" t="s">
        <v>359</v>
      </c>
      <c r="F54" s="16">
        <v>3000</v>
      </c>
    </row>
    <row r="55" spans="1:6" ht="84" x14ac:dyDescent="0.2">
      <c r="A55" s="8" t="s">
        <v>59</v>
      </c>
      <c r="B55" s="6" t="s">
        <v>12</v>
      </c>
      <c r="C55" s="6" t="s">
        <v>42</v>
      </c>
      <c r="D55" s="6" t="s">
        <v>58</v>
      </c>
      <c r="E55" s="6"/>
      <c r="F55" s="7">
        <v>2500</v>
      </c>
    </row>
    <row r="56" spans="1:6" ht="22.5" x14ac:dyDescent="0.2">
      <c r="A56" s="14" t="s">
        <v>358</v>
      </c>
      <c r="B56" s="15" t="s">
        <v>12</v>
      </c>
      <c r="C56" s="15" t="s">
        <v>42</v>
      </c>
      <c r="D56" s="15" t="s">
        <v>58</v>
      </c>
      <c r="E56" s="15" t="s">
        <v>359</v>
      </c>
      <c r="F56" s="16">
        <v>2500</v>
      </c>
    </row>
    <row r="57" spans="1:6" ht="21" x14ac:dyDescent="0.2">
      <c r="A57" s="5" t="s">
        <v>61</v>
      </c>
      <c r="B57" s="6" t="s">
        <v>12</v>
      </c>
      <c r="C57" s="6" t="s">
        <v>60</v>
      </c>
      <c r="D57" s="6"/>
      <c r="E57" s="6"/>
      <c r="F57" s="7">
        <v>21988</v>
      </c>
    </row>
    <row r="58" spans="1:6" ht="115.5" x14ac:dyDescent="0.2">
      <c r="A58" s="8" t="s">
        <v>63</v>
      </c>
      <c r="B58" s="6" t="s">
        <v>12</v>
      </c>
      <c r="C58" s="6" t="s">
        <v>60</v>
      </c>
      <c r="D58" s="6" t="s">
        <v>62</v>
      </c>
      <c r="E58" s="6"/>
      <c r="F58" s="7">
        <v>10070</v>
      </c>
    </row>
    <row r="59" spans="1:6" ht="22.5" x14ac:dyDescent="0.2">
      <c r="A59" s="14" t="s">
        <v>358</v>
      </c>
      <c r="B59" s="15" t="s">
        <v>12</v>
      </c>
      <c r="C59" s="15" t="s">
        <v>60</v>
      </c>
      <c r="D59" s="15" t="s">
        <v>62</v>
      </c>
      <c r="E59" s="15" t="s">
        <v>359</v>
      </c>
      <c r="F59" s="16">
        <v>10070</v>
      </c>
    </row>
    <row r="60" spans="1:6" ht="115.5" x14ac:dyDescent="0.2">
      <c r="A60" s="8" t="s">
        <v>65</v>
      </c>
      <c r="B60" s="6" t="s">
        <v>12</v>
      </c>
      <c r="C60" s="6" t="s">
        <v>60</v>
      </c>
      <c r="D60" s="6" t="s">
        <v>64</v>
      </c>
      <c r="E60" s="6"/>
      <c r="F60" s="7">
        <v>730</v>
      </c>
    </row>
    <row r="61" spans="1:6" ht="22.5" x14ac:dyDescent="0.2">
      <c r="A61" s="14" t="s">
        <v>358</v>
      </c>
      <c r="B61" s="15" t="s">
        <v>12</v>
      </c>
      <c r="C61" s="15" t="s">
        <v>60</v>
      </c>
      <c r="D61" s="15" t="s">
        <v>64</v>
      </c>
      <c r="E61" s="15" t="s">
        <v>359</v>
      </c>
      <c r="F61" s="16">
        <v>730</v>
      </c>
    </row>
    <row r="62" spans="1:6" ht="52.5" x14ac:dyDescent="0.2">
      <c r="A62" s="5" t="s">
        <v>67</v>
      </c>
      <c r="B62" s="6" t="s">
        <v>12</v>
      </c>
      <c r="C62" s="6" t="s">
        <v>60</v>
      </c>
      <c r="D62" s="6" t="s">
        <v>66</v>
      </c>
      <c r="E62" s="6"/>
      <c r="F62" s="7">
        <v>672</v>
      </c>
    </row>
    <row r="63" spans="1:6" ht="45" x14ac:dyDescent="0.2">
      <c r="A63" s="14" t="s">
        <v>69</v>
      </c>
      <c r="B63" s="15" t="s">
        <v>12</v>
      </c>
      <c r="C63" s="15" t="s">
        <v>60</v>
      </c>
      <c r="D63" s="15" t="s">
        <v>66</v>
      </c>
      <c r="E63" s="15" t="s">
        <v>68</v>
      </c>
      <c r="F63" s="16">
        <v>672</v>
      </c>
    </row>
    <row r="64" spans="1:6" ht="63" x14ac:dyDescent="0.2">
      <c r="A64" s="5" t="s">
        <v>71</v>
      </c>
      <c r="B64" s="6" t="s">
        <v>12</v>
      </c>
      <c r="C64" s="6" t="s">
        <v>60</v>
      </c>
      <c r="D64" s="6" t="s">
        <v>70</v>
      </c>
      <c r="E64" s="6"/>
      <c r="F64" s="7">
        <v>388</v>
      </c>
    </row>
    <row r="65" spans="1:6" ht="22.5" x14ac:dyDescent="0.2">
      <c r="A65" s="14" t="s">
        <v>358</v>
      </c>
      <c r="B65" s="15" t="s">
        <v>12</v>
      </c>
      <c r="C65" s="15" t="s">
        <v>60</v>
      </c>
      <c r="D65" s="15" t="s">
        <v>70</v>
      </c>
      <c r="E65" s="15" t="s">
        <v>359</v>
      </c>
      <c r="F65" s="16">
        <v>388</v>
      </c>
    </row>
    <row r="66" spans="1:6" ht="31.5" x14ac:dyDescent="0.2">
      <c r="A66" s="5" t="s">
        <v>73</v>
      </c>
      <c r="B66" s="6" t="s">
        <v>12</v>
      </c>
      <c r="C66" s="6" t="s">
        <v>60</v>
      </c>
      <c r="D66" s="6" t="s">
        <v>72</v>
      </c>
      <c r="E66" s="6"/>
      <c r="F66" s="7">
        <v>9898</v>
      </c>
    </row>
    <row r="67" spans="1:6" ht="22.5" x14ac:dyDescent="0.2">
      <c r="A67" s="14" t="s">
        <v>358</v>
      </c>
      <c r="B67" s="15" t="s">
        <v>12</v>
      </c>
      <c r="C67" s="15" t="s">
        <v>60</v>
      </c>
      <c r="D67" s="15" t="s">
        <v>72</v>
      </c>
      <c r="E67" s="15" t="s">
        <v>359</v>
      </c>
      <c r="F67" s="16">
        <v>9898</v>
      </c>
    </row>
    <row r="68" spans="1:6" ht="31.5" x14ac:dyDescent="0.2">
      <c r="A68" s="5" t="s">
        <v>75</v>
      </c>
      <c r="B68" s="6" t="s">
        <v>12</v>
      </c>
      <c r="C68" s="6" t="s">
        <v>60</v>
      </c>
      <c r="D68" s="6" t="s">
        <v>74</v>
      </c>
      <c r="E68" s="6"/>
      <c r="F68" s="7">
        <v>230</v>
      </c>
    </row>
    <row r="69" spans="1:6" ht="22.5" x14ac:dyDescent="0.2">
      <c r="A69" s="14" t="s">
        <v>358</v>
      </c>
      <c r="B69" s="15" t="s">
        <v>12</v>
      </c>
      <c r="C69" s="15" t="s">
        <v>60</v>
      </c>
      <c r="D69" s="15" t="s">
        <v>74</v>
      </c>
      <c r="E69" s="15" t="s">
        <v>359</v>
      </c>
      <c r="F69" s="16">
        <v>230</v>
      </c>
    </row>
    <row r="70" spans="1:6" x14ac:dyDescent="0.2">
      <c r="A70" s="5" t="s">
        <v>372</v>
      </c>
      <c r="B70" s="6" t="s">
        <v>12</v>
      </c>
      <c r="C70" s="6" t="s">
        <v>373</v>
      </c>
      <c r="D70" s="6"/>
      <c r="E70" s="6"/>
      <c r="F70" s="7">
        <f>337589-13.6-1101.3</f>
        <v>336474.10000000003</v>
      </c>
    </row>
    <row r="71" spans="1:6" x14ac:dyDescent="0.2">
      <c r="A71" s="5" t="s">
        <v>77</v>
      </c>
      <c r="B71" s="6" t="s">
        <v>12</v>
      </c>
      <c r="C71" s="6" t="s">
        <v>76</v>
      </c>
      <c r="D71" s="6"/>
      <c r="E71" s="6"/>
      <c r="F71" s="7">
        <f>106251.3-13.6</f>
        <v>106237.7</v>
      </c>
    </row>
    <row r="72" spans="1:6" ht="115.5" x14ac:dyDescent="0.2">
      <c r="A72" s="8" t="s">
        <v>79</v>
      </c>
      <c r="B72" s="6" t="s">
        <v>12</v>
      </c>
      <c r="C72" s="6" t="s">
        <v>76</v>
      </c>
      <c r="D72" s="6" t="s">
        <v>78</v>
      </c>
      <c r="E72" s="6"/>
      <c r="F72" s="7">
        <v>17779.599999999999</v>
      </c>
    </row>
    <row r="73" spans="1:6" x14ac:dyDescent="0.2">
      <c r="A73" s="14" t="s">
        <v>370</v>
      </c>
      <c r="B73" s="15" t="s">
        <v>12</v>
      </c>
      <c r="C73" s="15" t="s">
        <v>76</v>
      </c>
      <c r="D73" s="15" t="s">
        <v>78</v>
      </c>
      <c r="E73" s="15" t="s">
        <v>371</v>
      </c>
      <c r="F73" s="16">
        <v>17779.599999999999</v>
      </c>
    </row>
    <row r="74" spans="1:6" ht="115.5" x14ac:dyDescent="0.2">
      <c r="A74" s="8" t="s">
        <v>81</v>
      </c>
      <c r="B74" s="6" t="s">
        <v>12</v>
      </c>
      <c r="C74" s="6" t="s">
        <v>76</v>
      </c>
      <c r="D74" s="6" t="s">
        <v>80</v>
      </c>
      <c r="E74" s="6"/>
      <c r="F74" s="7">
        <v>18224.7</v>
      </c>
    </row>
    <row r="75" spans="1:6" x14ac:dyDescent="0.2">
      <c r="A75" s="14" t="s">
        <v>370</v>
      </c>
      <c r="B75" s="15" t="s">
        <v>12</v>
      </c>
      <c r="C75" s="15" t="s">
        <v>76</v>
      </c>
      <c r="D75" s="15" t="s">
        <v>80</v>
      </c>
      <c r="E75" s="15" t="s">
        <v>371</v>
      </c>
      <c r="F75" s="16">
        <v>18224.7</v>
      </c>
    </row>
    <row r="76" spans="1:6" ht="84" x14ac:dyDescent="0.2">
      <c r="A76" s="8" t="s">
        <v>83</v>
      </c>
      <c r="B76" s="6" t="s">
        <v>12</v>
      </c>
      <c r="C76" s="6" t="s">
        <v>76</v>
      </c>
      <c r="D76" s="6" t="s">
        <v>82</v>
      </c>
      <c r="E76" s="6"/>
      <c r="F76" s="7">
        <v>14944.4</v>
      </c>
    </row>
    <row r="77" spans="1:6" x14ac:dyDescent="0.2">
      <c r="A77" s="14" t="s">
        <v>370</v>
      </c>
      <c r="B77" s="15" t="s">
        <v>12</v>
      </c>
      <c r="C77" s="15" t="s">
        <v>76</v>
      </c>
      <c r="D77" s="15" t="s">
        <v>82</v>
      </c>
      <c r="E77" s="15" t="s">
        <v>371</v>
      </c>
      <c r="F77" s="16">
        <v>14944.4</v>
      </c>
    </row>
    <row r="78" spans="1:6" ht="115.5" x14ac:dyDescent="0.2">
      <c r="A78" s="8" t="s">
        <v>85</v>
      </c>
      <c r="B78" s="6" t="s">
        <v>12</v>
      </c>
      <c r="C78" s="6" t="s">
        <v>76</v>
      </c>
      <c r="D78" s="6" t="s">
        <v>84</v>
      </c>
      <c r="E78" s="6"/>
      <c r="F78" s="7">
        <v>1038.7</v>
      </c>
    </row>
    <row r="79" spans="1:6" x14ac:dyDescent="0.2">
      <c r="A79" s="14" t="s">
        <v>370</v>
      </c>
      <c r="B79" s="15" t="s">
        <v>12</v>
      </c>
      <c r="C79" s="15" t="s">
        <v>76</v>
      </c>
      <c r="D79" s="15" t="s">
        <v>84</v>
      </c>
      <c r="E79" s="15" t="s">
        <v>371</v>
      </c>
      <c r="F79" s="16">
        <v>1038.7</v>
      </c>
    </row>
    <row r="80" spans="1:6" ht="84" customHeight="1" x14ac:dyDescent="0.2">
      <c r="A80" s="8" t="s">
        <v>87</v>
      </c>
      <c r="B80" s="6" t="s">
        <v>12</v>
      </c>
      <c r="C80" s="6" t="s">
        <v>76</v>
      </c>
      <c r="D80" s="6" t="s">
        <v>86</v>
      </c>
      <c r="E80" s="6"/>
      <c r="F80" s="7">
        <f>5923.3-13.6</f>
        <v>5909.7</v>
      </c>
    </row>
    <row r="81" spans="1:6" ht="22.5" x14ac:dyDescent="0.2">
      <c r="A81" s="14" t="s">
        <v>358</v>
      </c>
      <c r="B81" s="15" t="s">
        <v>12</v>
      </c>
      <c r="C81" s="15" t="s">
        <v>76</v>
      </c>
      <c r="D81" s="15" t="s">
        <v>86</v>
      </c>
      <c r="E81" s="15" t="s">
        <v>359</v>
      </c>
      <c r="F81" s="16">
        <f>3259.3-13.6</f>
        <v>3245.7000000000003</v>
      </c>
    </row>
    <row r="82" spans="1:6" ht="45" x14ac:dyDescent="0.2">
      <c r="A82" s="14" t="s">
        <v>69</v>
      </c>
      <c r="B82" s="15" t="s">
        <v>12</v>
      </c>
      <c r="C82" s="15" t="s">
        <v>76</v>
      </c>
      <c r="D82" s="15" t="s">
        <v>86</v>
      </c>
      <c r="E82" s="15" t="s">
        <v>68</v>
      </c>
      <c r="F82" s="16">
        <v>2664</v>
      </c>
    </row>
    <row r="83" spans="1:6" ht="105" x14ac:dyDescent="0.2">
      <c r="A83" s="8" t="s">
        <v>89</v>
      </c>
      <c r="B83" s="6" t="s">
        <v>12</v>
      </c>
      <c r="C83" s="6" t="s">
        <v>76</v>
      </c>
      <c r="D83" s="6" t="s">
        <v>88</v>
      </c>
      <c r="E83" s="6"/>
      <c r="F83" s="7">
        <f>F84+F85</f>
        <v>4134</v>
      </c>
    </row>
    <row r="84" spans="1:6" ht="22.5" x14ac:dyDescent="0.2">
      <c r="A84" s="14" t="s">
        <v>358</v>
      </c>
      <c r="B84" s="15" t="s">
        <v>12</v>
      </c>
      <c r="C84" s="15" t="s">
        <v>76</v>
      </c>
      <c r="D84" s="15" t="s">
        <v>88</v>
      </c>
      <c r="E84" s="15" t="s">
        <v>359</v>
      </c>
      <c r="F84" s="16">
        <v>913</v>
      </c>
    </row>
    <row r="85" spans="1:6" ht="45" x14ac:dyDescent="0.2">
      <c r="A85" s="14" t="s">
        <v>69</v>
      </c>
      <c r="B85" s="15" t="s">
        <v>12</v>
      </c>
      <c r="C85" s="15" t="s">
        <v>76</v>
      </c>
      <c r="D85" s="15" t="s">
        <v>88</v>
      </c>
      <c r="E85" s="15" t="s">
        <v>68</v>
      </c>
      <c r="F85" s="16">
        <v>3221</v>
      </c>
    </row>
    <row r="86" spans="1:6" ht="92.45" customHeight="1" x14ac:dyDescent="0.2">
      <c r="A86" s="8" t="s">
        <v>91</v>
      </c>
      <c r="B86" s="6" t="s">
        <v>12</v>
      </c>
      <c r="C86" s="6" t="s">
        <v>76</v>
      </c>
      <c r="D86" s="6" t="s">
        <v>90</v>
      </c>
      <c r="E86" s="6"/>
      <c r="F86" s="7">
        <v>13800</v>
      </c>
    </row>
    <row r="87" spans="1:6" ht="45" x14ac:dyDescent="0.2">
      <c r="A87" s="14" t="s">
        <v>69</v>
      </c>
      <c r="B87" s="15" t="s">
        <v>12</v>
      </c>
      <c r="C87" s="15" t="s">
        <v>76</v>
      </c>
      <c r="D87" s="15" t="s">
        <v>90</v>
      </c>
      <c r="E87" s="15" t="s">
        <v>68</v>
      </c>
      <c r="F87" s="16">
        <v>13800</v>
      </c>
    </row>
    <row r="88" spans="1:6" ht="105" x14ac:dyDescent="0.2">
      <c r="A88" s="8" t="s">
        <v>93</v>
      </c>
      <c r="B88" s="6" t="s">
        <v>12</v>
      </c>
      <c r="C88" s="6" t="s">
        <v>76</v>
      </c>
      <c r="D88" s="6" t="s">
        <v>92</v>
      </c>
      <c r="E88" s="6"/>
      <c r="F88" s="7">
        <v>6875.9</v>
      </c>
    </row>
    <row r="89" spans="1:6" x14ac:dyDescent="0.2">
      <c r="A89" s="14" t="s">
        <v>370</v>
      </c>
      <c r="B89" s="15" t="s">
        <v>12</v>
      </c>
      <c r="C89" s="15" t="s">
        <v>76</v>
      </c>
      <c r="D89" s="15" t="s">
        <v>92</v>
      </c>
      <c r="E89" s="15" t="s">
        <v>371</v>
      </c>
      <c r="F89" s="16">
        <v>6875.9</v>
      </c>
    </row>
    <row r="90" spans="1:6" ht="105" x14ac:dyDescent="0.2">
      <c r="A90" s="8" t="s">
        <v>95</v>
      </c>
      <c r="B90" s="6" t="s">
        <v>12</v>
      </c>
      <c r="C90" s="6" t="s">
        <v>76</v>
      </c>
      <c r="D90" s="6" t="s">
        <v>94</v>
      </c>
      <c r="E90" s="6"/>
      <c r="F90" s="7">
        <v>3435.5</v>
      </c>
    </row>
    <row r="91" spans="1:6" x14ac:dyDescent="0.2">
      <c r="A91" s="14" t="s">
        <v>370</v>
      </c>
      <c r="B91" s="15" t="s">
        <v>12</v>
      </c>
      <c r="C91" s="15" t="s">
        <v>76</v>
      </c>
      <c r="D91" s="15" t="s">
        <v>94</v>
      </c>
      <c r="E91" s="15" t="s">
        <v>371</v>
      </c>
      <c r="F91" s="16">
        <v>3435.5</v>
      </c>
    </row>
    <row r="92" spans="1:6" ht="52.5" x14ac:dyDescent="0.2">
      <c r="A92" s="5" t="s">
        <v>97</v>
      </c>
      <c r="B92" s="6" t="s">
        <v>12</v>
      </c>
      <c r="C92" s="6" t="s">
        <v>76</v>
      </c>
      <c r="D92" s="6" t="s">
        <v>96</v>
      </c>
      <c r="E92" s="6"/>
      <c r="F92" s="7">
        <v>5899.1</v>
      </c>
    </row>
    <row r="93" spans="1:6" ht="45" x14ac:dyDescent="0.2">
      <c r="A93" s="14" t="s">
        <v>69</v>
      </c>
      <c r="B93" s="15" t="s">
        <v>12</v>
      </c>
      <c r="C93" s="15" t="s">
        <v>76</v>
      </c>
      <c r="D93" s="15" t="s">
        <v>96</v>
      </c>
      <c r="E93" s="15" t="s">
        <v>68</v>
      </c>
      <c r="F93" s="16">
        <v>5899.1</v>
      </c>
    </row>
    <row r="94" spans="1:6" ht="31.5" x14ac:dyDescent="0.2">
      <c r="A94" s="5" t="s">
        <v>99</v>
      </c>
      <c r="B94" s="6" t="s">
        <v>12</v>
      </c>
      <c r="C94" s="6" t="s">
        <v>76</v>
      </c>
      <c r="D94" s="6" t="s">
        <v>98</v>
      </c>
      <c r="E94" s="6"/>
      <c r="F94" s="7">
        <v>181.1</v>
      </c>
    </row>
    <row r="95" spans="1:6" ht="22.5" x14ac:dyDescent="0.2">
      <c r="A95" s="14" t="s">
        <v>358</v>
      </c>
      <c r="B95" s="15" t="s">
        <v>12</v>
      </c>
      <c r="C95" s="15" t="s">
        <v>76</v>
      </c>
      <c r="D95" s="15" t="s">
        <v>98</v>
      </c>
      <c r="E95" s="15" t="s">
        <v>359</v>
      </c>
      <c r="F95" s="16">
        <v>181.1</v>
      </c>
    </row>
    <row r="96" spans="1:6" ht="52.5" x14ac:dyDescent="0.2">
      <c r="A96" s="5" t="s">
        <v>101</v>
      </c>
      <c r="B96" s="6" t="s">
        <v>12</v>
      </c>
      <c r="C96" s="6" t="s">
        <v>76</v>
      </c>
      <c r="D96" s="6" t="s">
        <v>100</v>
      </c>
      <c r="E96" s="6"/>
      <c r="F96" s="7">
        <v>9400</v>
      </c>
    </row>
    <row r="97" spans="1:6" ht="22.5" x14ac:dyDescent="0.2">
      <c r="A97" s="14" t="s">
        <v>358</v>
      </c>
      <c r="B97" s="15" t="s">
        <v>12</v>
      </c>
      <c r="C97" s="15" t="s">
        <v>76</v>
      </c>
      <c r="D97" s="15" t="s">
        <v>100</v>
      </c>
      <c r="E97" s="15" t="s">
        <v>359</v>
      </c>
      <c r="F97" s="16">
        <v>9400</v>
      </c>
    </row>
    <row r="98" spans="1:6" ht="31.5" x14ac:dyDescent="0.2">
      <c r="A98" s="5" t="s">
        <v>103</v>
      </c>
      <c r="B98" s="6" t="s">
        <v>12</v>
      </c>
      <c r="C98" s="6" t="s">
        <v>76</v>
      </c>
      <c r="D98" s="6" t="s">
        <v>102</v>
      </c>
      <c r="E98" s="6"/>
      <c r="F98" s="7">
        <v>4615</v>
      </c>
    </row>
    <row r="99" spans="1:6" x14ac:dyDescent="0.2">
      <c r="A99" s="14" t="s">
        <v>370</v>
      </c>
      <c r="B99" s="15" t="s">
        <v>12</v>
      </c>
      <c r="C99" s="15" t="s">
        <v>76</v>
      </c>
      <c r="D99" s="15" t="s">
        <v>102</v>
      </c>
      <c r="E99" s="15" t="s">
        <v>371</v>
      </c>
      <c r="F99" s="16">
        <v>4615</v>
      </c>
    </row>
    <row r="100" spans="1:6" x14ac:dyDescent="0.2">
      <c r="A100" s="5" t="s">
        <v>105</v>
      </c>
      <c r="B100" s="6" t="s">
        <v>12</v>
      </c>
      <c r="C100" s="6" t="s">
        <v>104</v>
      </c>
      <c r="D100" s="6"/>
      <c r="E100" s="6"/>
      <c r="F100" s="7">
        <v>18933.099999999999</v>
      </c>
    </row>
    <row r="101" spans="1:6" ht="63.6" customHeight="1" x14ac:dyDescent="0.2">
      <c r="A101" s="8" t="s">
        <v>107</v>
      </c>
      <c r="B101" s="6" t="s">
        <v>12</v>
      </c>
      <c r="C101" s="6" t="s">
        <v>104</v>
      </c>
      <c r="D101" s="6" t="s">
        <v>106</v>
      </c>
      <c r="E101" s="6"/>
      <c r="F101" s="7">
        <v>1608</v>
      </c>
    </row>
    <row r="102" spans="1:6" ht="45" x14ac:dyDescent="0.2">
      <c r="A102" s="14" t="s">
        <v>69</v>
      </c>
      <c r="B102" s="15" t="s">
        <v>12</v>
      </c>
      <c r="C102" s="15" t="s">
        <v>104</v>
      </c>
      <c r="D102" s="15" t="s">
        <v>106</v>
      </c>
      <c r="E102" s="15" t="s">
        <v>68</v>
      </c>
      <c r="F102" s="16">
        <v>1608</v>
      </c>
    </row>
    <row r="103" spans="1:6" ht="21.6" customHeight="1" x14ac:dyDescent="0.2">
      <c r="A103" s="5" t="s">
        <v>109</v>
      </c>
      <c r="B103" s="6" t="s">
        <v>12</v>
      </c>
      <c r="C103" s="6" t="s">
        <v>104</v>
      </c>
      <c r="D103" s="6" t="s">
        <v>108</v>
      </c>
      <c r="E103" s="6"/>
      <c r="F103" s="7">
        <v>6200</v>
      </c>
    </row>
    <row r="104" spans="1:6" ht="45" x14ac:dyDescent="0.2">
      <c r="A104" s="14" t="s">
        <v>69</v>
      </c>
      <c r="B104" s="15" t="s">
        <v>12</v>
      </c>
      <c r="C104" s="15" t="s">
        <v>104</v>
      </c>
      <c r="D104" s="15" t="s">
        <v>108</v>
      </c>
      <c r="E104" s="15" t="s">
        <v>68</v>
      </c>
      <c r="F104" s="16">
        <v>6200</v>
      </c>
    </row>
    <row r="105" spans="1:6" ht="73.150000000000006" customHeight="1" x14ac:dyDescent="0.2">
      <c r="A105" s="8" t="s">
        <v>111</v>
      </c>
      <c r="B105" s="6" t="s">
        <v>12</v>
      </c>
      <c r="C105" s="6" t="s">
        <v>104</v>
      </c>
      <c r="D105" s="6" t="s">
        <v>110</v>
      </c>
      <c r="E105" s="6"/>
      <c r="F105" s="7">
        <v>2735.1</v>
      </c>
    </row>
    <row r="106" spans="1:6" x14ac:dyDescent="0.2">
      <c r="A106" s="14" t="s">
        <v>370</v>
      </c>
      <c r="B106" s="15" t="s">
        <v>12</v>
      </c>
      <c r="C106" s="15" t="s">
        <v>104</v>
      </c>
      <c r="D106" s="15" t="s">
        <v>110</v>
      </c>
      <c r="E106" s="15" t="s">
        <v>371</v>
      </c>
      <c r="F106" s="16">
        <v>2735.1</v>
      </c>
    </row>
    <row r="107" spans="1:6" ht="52.5" x14ac:dyDescent="0.2">
      <c r="A107" s="5" t="s">
        <v>97</v>
      </c>
      <c r="B107" s="6" t="s">
        <v>12</v>
      </c>
      <c r="C107" s="6" t="s">
        <v>104</v>
      </c>
      <c r="D107" s="6" t="s">
        <v>96</v>
      </c>
      <c r="E107" s="6"/>
      <c r="F107" s="7">
        <v>1190</v>
      </c>
    </row>
    <row r="108" spans="1:6" ht="45" x14ac:dyDescent="0.2">
      <c r="A108" s="14" t="s">
        <v>69</v>
      </c>
      <c r="B108" s="15" t="s">
        <v>12</v>
      </c>
      <c r="C108" s="15" t="s">
        <v>104</v>
      </c>
      <c r="D108" s="15" t="s">
        <v>96</v>
      </c>
      <c r="E108" s="15" t="s">
        <v>68</v>
      </c>
      <c r="F108" s="16">
        <v>1190</v>
      </c>
    </row>
    <row r="109" spans="1:6" ht="31.5" x14ac:dyDescent="0.2">
      <c r="A109" s="5" t="s">
        <v>113</v>
      </c>
      <c r="B109" s="6" t="s">
        <v>12</v>
      </c>
      <c r="C109" s="6" t="s">
        <v>104</v>
      </c>
      <c r="D109" s="6" t="s">
        <v>112</v>
      </c>
      <c r="E109" s="6"/>
      <c r="F109" s="7">
        <v>2500</v>
      </c>
    </row>
    <row r="110" spans="1:6" ht="45" x14ac:dyDescent="0.2">
      <c r="A110" s="14" t="s">
        <v>69</v>
      </c>
      <c r="B110" s="15" t="s">
        <v>12</v>
      </c>
      <c r="C110" s="15" t="s">
        <v>104</v>
      </c>
      <c r="D110" s="15" t="s">
        <v>112</v>
      </c>
      <c r="E110" s="15" t="s">
        <v>68</v>
      </c>
      <c r="F110" s="16">
        <v>2500</v>
      </c>
    </row>
    <row r="111" spans="1:6" ht="52.5" x14ac:dyDescent="0.2">
      <c r="A111" s="5" t="s">
        <v>115</v>
      </c>
      <c r="B111" s="6" t="s">
        <v>12</v>
      </c>
      <c r="C111" s="6" t="s">
        <v>104</v>
      </c>
      <c r="D111" s="6" t="s">
        <v>114</v>
      </c>
      <c r="E111" s="6"/>
      <c r="F111" s="7">
        <v>3500</v>
      </c>
    </row>
    <row r="112" spans="1:6" ht="45" x14ac:dyDescent="0.2">
      <c r="A112" s="14" t="s">
        <v>69</v>
      </c>
      <c r="B112" s="15" t="s">
        <v>12</v>
      </c>
      <c r="C112" s="15" t="s">
        <v>104</v>
      </c>
      <c r="D112" s="15" t="s">
        <v>114</v>
      </c>
      <c r="E112" s="15" t="s">
        <v>68</v>
      </c>
      <c r="F112" s="16">
        <v>3500</v>
      </c>
    </row>
    <row r="113" spans="1:6" ht="31.5" x14ac:dyDescent="0.2">
      <c r="A113" s="5" t="s">
        <v>117</v>
      </c>
      <c r="B113" s="6" t="s">
        <v>12</v>
      </c>
      <c r="C113" s="6" t="s">
        <v>104</v>
      </c>
      <c r="D113" s="6" t="s">
        <v>116</v>
      </c>
      <c r="E113" s="6"/>
      <c r="F113" s="7">
        <v>200</v>
      </c>
    </row>
    <row r="114" spans="1:6" ht="22.5" x14ac:dyDescent="0.2">
      <c r="A114" s="14" t="s">
        <v>358</v>
      </c>
      <c r="B114" s="15" t="s">
        <v>12</v>
      </c>
      <c r="C114" s="15" t="s">
        <v>104</v>
      </c>
      <c r="D114" s="15" t="s">
        <v>116</v>
      </c>
      <c r="E114" s="15" t="s">
        <v>359</v>
      </c>
      <c r="F114" s="16">
        <v>200</v>
      </c>
    </row>
    <row r="115" spans="1:6" ht="31.5" x14ac:dyDescent="0.2">
      <c r="A115" s="5" t="s">
        <v>119</v>
      </c>
      <c r="B115" s="6" t="s">
        <v>12</v>
      </c>
      <c r="C115" s="6" t="s">
        <v>104</v>
      </c>
      <c r="D115" s="6" t="s">
        <v>118</v>
      </c>
      <c r="E115" s="6"/>
      <c r="F115" s="7">
        <v>1000</v>
      </c>
    </row>
    <row r="116" spans="1:6" ht="22.5" x14ac:dyDescent="0.2">
      <c r="A116" s="14" t="s">
        <v>358</v>
      </c>
      <c r="B116" s="15" t="s">
        <v>12</v>
      </c>
      <c r="C116" s="15" t="s">
        <v>104</v>
      </c>
      <c r="D116" s="15" t="s">
        <v>118</v>
      </c>
      <c r="E116" s="15" t="s">
        <v>359</v>
      </c>
      <c r="F116" s="16">
        <v>1000</v>
      </c>
    </row>
    <row r="117" spans="1:6" x14ac:dyDescent="0.2">
      <c r="A117" s="5" t="s">
        <v>121</v>
      </c>
      <c r="B117" s="6" t="s">
        <v>12</v>
      </c>
      <c r="C117" s="6" t="s">
        <v>120</v>
      </c>
      <c r="D117" s="6"/>
      <c r="E117" s="6"/>
      <c r="F117" s="7">
        <f>212404.6-1101.3</f>
        <v>211303.30000000002</v>
      </c>
    </row>
    <row r="118" spans="1:6" ht="94.5" x14ac:dyDescent="0.2">
      <c r="A118" s="8" t="s">
        <v>123</v>
      </c>
      <c r="B118" s="6" t="s">
        <v>12</v>
      </c>
      <c r="C118" s="6" t="s">
        <v>120</v>
      </c>
      <c r="D118" s="6" t="s">
        <v>122</v>
      </c>
      <c r="E118" s="6"/>
      <c r="F118" s="7">
        <v>26230</v>
      </c>
    </row>
    <row r="119" spans="1:6" ht="22.5" x14ac:dyDescent="0.2">
      <c r="A119" s="14" t="s">
        <v>358</v>
      </c>
      <c r="B119" s="15" t="s">
        <v>12</v>
      </c>
      <c r="C119" s="15" t="s">
        <v>120</v>
      </c>
      <c r="D119" s="15" t="s">
        <v>122</v>
      </c>
      <c r="E119" s="15" t="s">
        <v>359</v>
      </c>
      <c r="F119" s="16">
        <v>26230</v>
      </c>
    </row>
    <row r="120" spans="1:6" ht="94.5" x14ac:dyDescent="0.2">
      <c r="A120" s="8" t="s">
        <v>125</v>
      </c>
      <c r="B120" s="6" t="s">
        <v>12</v>
      </c>
      <c r="C120" s="6" t="s">
        <v>120</v>
      </c>
      <c r="D120" s="6" t="s">
        <v>124</v>
      </c>
      <c r="E120" s="6"/>
      <c r="F120" s="7">
        <v>25000</v>
      </c>
    </row>
    <row r="121" spans="1:6" x14ac:dyDescent="0.2">
      <c r="A121" s="14" t="s">
        <v>368</v>
      </c>
      <c r="B121" s="15" t="s">
        <v>12</v>
      </c>
      <c r="C121" s="15" t="s">
        <v>120</v>
      </c>
      <c r="D121" s="15" t="s">
        <v>124</v>
      </c>
      <c r="E121" s="15" t="s">
        <v>369</v>
      </c>
      <c r="F121" s="16">
        <v>25000</v>
      </c>
    </row>
    <row r="122" spans="1:6" ht="21" x14ac:dyDescent="0.2">
      <c r="A122" s="5" t="s">
        <v>57</v>
      </c>
      <c r="B122" s="6" t="s">
        <v>12</v>
      </c>
      <c r="C122" s="6" t="s">
        <v>120</v>
      </c>
      <c r="D122" s="6" t="s">
        <v>126</v>
      </c>
      <c r="E122" s="6"/>
      <c r="F122" s="7">
        <v>250</v>
      </c>
    </row>
    <row r="123" spans="1:6" x14ac:dyDescent="0.2">
      <c r="A123" s="14" t="s">
        <v>368</v>
      </c>
      <c r="B123" s="15" t="s">
        <v>12</v>
      </c>
      <c r="C123" s="15" t="s">
        <v>120</v>
      </c>
      <c r="D123" s="15" t="s">
        <v>126</v>
      </c>
      <c r="E123" s="15" t="s">
        <v>369</v>
      </c>
      <c r="F123" s="16">
        <v>250</v>
      </c>
    </row>
    <row r="124" spans="1:6" ht="63" customHeight="1" x14ac:dyDescent="0.2">
      <c r="A124" s="8" t="s">
        <v>128</v>
      </c>
      <c r="B124" s="6" t="s">
        <v>12</v>
      </c>
      <c r="C124" s="6" t="s">
        <v>120</v>
      </c>
      <c r="D124" s="6" t="s">
        <v>127</v>
      </c>
      <c r="E124" s="6"/>
      <c r="F124" s="7">
        <v>31879.7</v>
      </c>
    </row>
    <row r="125" spans="1:6" ht="22.5" x14ac:dyDescent="0.2">
      <c r="A125" s="14" t="s">
        <v>358</v>
      </c>
      <c r="B125" s="15" t="s">
        <v>12</v>
      </c>
      <c r="C125" s="15" t="s">
        <v>120</v>
      </c>
      <c r="D125" s="15" t="s">
        <v>127</v>
      </c>
      <c r="E125" s="15" t="s">
        <v>359</v>
      </c>
      <c r="F125" s="16">
        <v>31879.7</v>
      </c>
    </row>
    <row r="126" spans="1:6" ht="64.150000000000006" customHeight="1" x14ac:dyDescent="0.2">
      <c r="A126" s="8" t="s">
        <v>130</v>
      </c>
      <c r="B126" s="6" t="s">
        <v>12</v>
      </c>
      <c r="C126" s="6" t="s">
        <v>120</v>
      </c>
      <c r="D126" s="6" t="s">
        <v>129</v>
      </c>
      <c r="E126" s="6"/>
      <c r="F126" s="7">
        <v>19100</v>
      </c>
    </row>
    <row r="127" spans="1:6" ht="22.5" x14ac:dyDescent="0.2">
      <c r="A127" s="14" t="s">
        <v>358</v>
      </c>
      <c r="B127" s="15" t="s">
        <v>12</v>
      </c>
      <c r="C127" s="15" t="s">
        <v>120</v>
      </c>
      <c r="D127" s="15" t="s">
        <v>129</v>
      </c>
      <c r="E127" s="15" t="s">
        <v>359</v>
      </c>
      <c r="F127" s="16">
        <v>7200</v>
      </c>
    </row>
    <row r="128" spans="1:6" x14ac:dyDescent="0.2">
      <c r="A128" s="14" t="s">
        <v>368</v>
      </c>
      <c r="B128" s="15" t="s">
        <v>12</v>
      </c>
      <c r="C128" s="15" t="s">
        <v>120</v>
      </c>
      <c r="D128" s="15" t="s">
        <v>129</v>
      </c>
      <c r="E128" s="15" t="s">
        <v>369</v>
      </c>
      <c r="F128" s="16">
        <v>11900</v>
      </c>
    </row>
    <row r="129" spans="1:6" ht="73.5" x14ac:dyDescent="0.2">
      <c r="A129" s="8" t="s">
        <v>132</v>
      </c>
      <c r="B129" s="6" t="s">
        <v>12</v>
      </c>
      <c r="C129" s="6" t="s">
        <v>120</v>
      </c>
      <c r="D129" s="6" t="s">
        <v>131</v>
      </c>
      <c r="E129" s="6"/>
      <c r="F129" s="7">
        <v>1200</v>
      </c>
    </row>
    <row r="130" spans="1:6" ht="22.5" x14ac:dyDescent="0.2">
      <c r="A130" s="14" t="s">
        <v>358</v>
      </c>
      <c r="B130" s="15" t="s">
        <v>12</v>
      </c>
      <c r="C130" s="15" t="s">
        <v>120</v>
      </c>
      <c r="D130" s="15" t="s">
        <v>131</v>
      </c>
      <c r="E130" s="15" t="s">
        <v>359</v>
      </c>
      <c r="F130" s="16">
        <v>1200</v>
      </c>
    </row>
    <row r="131" spans="1:6" ht="62.45" customHeight="1" x14ac:dyDescent="0.2">
      <c r="A131" s="8" t="s">
        <v>134</v>
      </c>
      <c r="B131" s="6" t="s">
        <v>12</v>
      </c>
      <c r="C131" s="6" t="s">
        <v>120</v>
      </c>
      <c r="D131" s="6" t="s">
        <v>133</v>
      </c>
      <c r="E131" s="6"/>
      <c r="F131" s="7">
        <v>14393.3</v>
      </c>
    </row>
    <row r="132" spans="1:6" ht="22.5" x14ac:dyDescent="0.2">
      <c r="A132" s="14" t="s">
        <v>358</v>
      </c>
      <c r="B132" s="15" t="s">
        <v>12</v>
      </c>
      <c r="C132" s="15" t="s">
        <v>120</v>
      </c>
      <c r="D132" s="15" t="s">
        <v>133</v>
      </c>
      <c r="E132" s="15" t="s">
        <v>359</v>
      </c>
      <c r="F132" s="16">
        <v>10253.299999999999</v>
      </c>
    </row>
    <row r="133" spans="1:6" x14ac:dyDescent="0.2">
      <c r="A133" s="14" t="s">
        <v>368</v>
      </c>
      <c r="B133" s="15" t="s">
        <v>12</v>
      </c>
      <c r="C133" s="15" t="s">
        <v>120</v>
      </c>
      <c r="D133" s="15" t="s">
        <v>133</v>
      </c>
      <c r="E133" s="15" t="s">
        <v>369</v>
      </c>
      <c r="F133" s="16">
        <v>4140</v>
      </c>
    </row>
    <row r="134" spans="1:6" ht="84" x14ac:dyDescent="0.2">
      <c r="A134" s="8" t="s">
        <v>136</v>
      </c>
      <c r="B134" s="6" t="s">
        <v>12</v>
      </c>
      <c r="C134" s="6" t="s">
        <v>120</v>
      </c>
      <c r="D134" s="6" t="s">
        <v>135</v>
      </c>
      <c r="E134" s="6"/>
      <c r="F134" s="7">
        <v>2000</v>
      </c>
    </row>
    <row r="135" spans="1:6" x14ac:dyDescent="0.2">
      <c r="A135" s="14" t="s">
        <v>368</v>
      </c>
      <c r="B135" s="15" t="s">
        <v>12</v>
      </c>
      <c r="C135" s="15" t="s">
        <v>120</v>
      </c>
      <c r="D135" s="15" t="s">
        <v>135</v>
      </c>
      <c r="E135" s="15" t="s">
        <v>369</v>
      </c>
      <c r="F135" s="16">
        <v>2000</v>
      </c>
    </row>
    <row r="136" spans="1:6" ht="73.5" x14ac:dyDescent="0.2">
      <c r="A136" s="5" t="s">
        <v>138</v>
      </c>
      <c r="B136" s="6" t="s">
        <v>12</v>
      </c>
      <c r="C136" s="6" t="s">
        <v>120</v>
      </c>
      <c r="D136" s="6" t="s">
        <v>137</v>
      </c>
      <c r="E136" s="6"/>
      <c r="F136" s="7">
        <v>480</v>
      </c>
    </row>
    <row r="137" spans="1:6" ht="22.5" x14ac:dyDescent="0.2">
      <c r="A137" s="14" t="s">
        <v>358</v>
      </c>
      <c r="B137" s="15" t="s">
        <v>12</v>
      </c>
      <c r="C137" s="15" t="s">
        <v>120</v>
      </c>
      <c r="D137" s="15" t="s">
        <v>137</v>
      </c>
      <c r="E137" s="15" t="s">
        <v>359</v>
      </c>
      <c r="F137" s="16">
        <v>480</v>
      </c>
    </row>
    <row r="138" spans="1:6" ht="73.5" x14ac:dyDescent="0.2">
      <c r="A138" s="8" t="s">
        <v>140</v>
      </c>
      <c r="B138" s="6" t="s">
        <v>12</v>
      </c>
      <c r="C138" s="6" t="s">
        <v>120</v>
      </c>
      <c r="D138" s="6" t="s">
        <v>139</v>
      </c>
      <c r="E138" s="6"/>
      <c r="F138" s="7">
        <v>2832.9</v>
      </c>
    </row>
    <row r="139" spans="1:6" ht="22.5" x14ac:dyDescent="0.2">
      <c r="A139" s="14" t="s">
        <v>358</v>
      </c>
      <c r="B139" s="15" t="s">
        <v>12</v>
      </c>
      <c r="C139" s="15" t="s">
        <v>120</v>
      </c>
      <c r="D139" s="15" t="s">
        <v>139</v>
      </c>
      <c r="E139" s="15" t="s">
        <v>359</v>
      </c>
      <c r="F139" s="16">
        <v>2832.9</v>
      </c>
    </row>
    <row r="140" spans="1:6" ht="21" x14ac:dyDescent="0.2">
      <c r="A140" s="5" t="s">
        <v>142</v>
      </c>
      <c r="B140" s="6" t="s">
        <v>12</v>
      </c>
      <c r="C140" s="6" t="s">
        <v>120</v>
      </c>
      <c r="D140" s="6" t="s">
        <v>141</v>
      </c>
      <c r="E140" s="6"/>
      <c r="F140" s="7">
        <v>82337.399999999994</v>
      </c>
    </row>
    <row r="141" spans="1:6" ht="22.5" x14ac:dyDescent="0.2">
      <c r="A141" s="14" t="s">
        <v>358</v>
      </c>
      <c r="B141" s="15" t="s">
        <v>12</v>
      </c>
      <c r="C141" s="15" t="s">
        <v>120</v>
      </c>
      <c r="D141" s="15" t="s">
        <v>141</v>
      </c>
      <c r="E141" s="15" t="s">
        <v>359</v>
      </c>
      <c r="F141" s="16">
        <f>36999.9+2600</f>
        <v>39599.9</v>
      </c>
    </row>
    <row r="142" spans="1:6" x14ac:dyDescent="0.2">
      <c r="A142" s="14" t="s">
        <v>370</v>
      </c>
      <c r="B142" s="15" t="s">
        <v>12</v>
      </c>
      <c r="C142" s="15" t="s">
        <v>120</v>
      </c>
      <c r="D142" s="15" t="s">
        <v>141</v>
      </c>
      <c r="E142" s="15" t="s">
        <v>371</v>
      </c>
      <c r="F142" s="16">
        <f>45337.5-2600</f>
        <v>42737.5</v>
      </c>
    </row>
    <row r="143" spans="1:6" ht="105" x14ac:dyDescent="0.2">
      <c r="A143" s="8" t="s">
        <v>144</v>
      </c>
      <c r="B143" s="6" t="s">
        <v>12</v>
      </c>
      <c r="C143" s="6" t="s">
        <v>120</v>
      </c>
      <c r="D143" s="6" t="s">
        <v>143</v>
      </c>
      <c r="E143" s="6"/>
      <c r="F143" s="7">
        <v>1100</v>
      </c>
    </row>
    <row r="144" spans="1:6" ht="22.5" x14ac:dyDescent="0.2">
      <c r="A144" s="14" t="s">
        <v>358</v>
      </c>
      <c r="B144" s="15" t="s">
        <v>12</v>
      </c>
      <c r="C144" s="15" t="s">
        <v>120</v>
      </c>
      <c r="D144" s="15" t="s">
        <v>143</v>
      </c>
      <c r="E144" s="15" t="s">
        <v>359</v>
      </c>
      <c r="F144" s="16">
        <v>1100</v>
      </c>
    </row>
    <row r="145" spans="1:6" ht="21" outlineLevel="1" x14ac:dyDescent="0.2">
      <c r="A145" s="5" t="s">
        <v>17</v>
      </c>
      <c r="B145" s="6" t="s">
        <v>12</v>
      </c>
      <c r="C145" s="6" t="s">
        <v>120</v>
      </c>
      <c r="D145" s="6" t="s">
        <v>16</v>
      </c>
      <c r="E145" s="6"/>
      <c r="F145" s="7">
        <v>0</v>
      </c>
    </row>
    <row r="146" spans="1:6" ht="22.5" outlineLevel="1" x14ac:dyDescent="0.2">
      <c r="A146" s="14" t="s">
        <v>358</v>
      </c>
      <c r="B146" s="15" t="s">
        <v>12</v>
      </c>
      <c r="C146" s="15" t="s">
        <v>120</v>
      </c>
      <c r="D146" s="15" t="s">
        <v>16</v>
      </c>
      <c r="E146" s="15" t="s">
        <v>359</v>
      </c>
      <c r="F146" s="16">
        <v>0</v>
      </c>
    </row>
    <row r="147" spans="1:6" ht="31.5" x14ac:dyDescent="0.2">
      <c r="A147" s="5" t="s">
        <v>146</v>
      </c>
      <c r="B147" s="6" t="s">
        <v>12</v>
      </c>
      <c r="C147" s="6" t="s">
        <v>120</v>
      </c>
      <c r="D147" s="6" t="s">
        <v>145</v>
      </c>
      <c r="E147" s="6"/>
      <c r="F147" s="7">
        <v>4500</v>
      </c>
    </row>
    <row r="148" spans="1:6" ht="22.5" x14ac:dyDescent="0.2">
      <c r="A148" s="14" t="s">
        <v>358</v>
      </c>
      <c r="B148" s="15" t="s">
        <v>12</v>
      </c>
      <c r="C148" s="15" t="s">
        <v>120</v>
      </c>
      <c r="D148" s="15" t="s">
        <v>145</v>
      </c>
      <c r="E148" s="15" t="s">
        <v>359</v>
      </c>
      <c r="F148" s="16">
        <v>4500</v>
      </c>
    </row>
    <row r="149" spans="1:6" x14ac:dyDescent="0.2">
      <c r="A149" s="5" t="s">
        <v>374</v>
      </c>
      <c r="B149" s="6" t="s">
        <v>12</v>
      </c>
      <c r="C149" s="6" t="s">
        <v>375</v>
      </c>
      <c r="D149" s="6"/>
      <c r="E149" s="6"/>
      <c r="F149" s="7">
        <v>11488.3</v>
      </c>
    </row>
    <row r="150" spans="1:6" x14ac:dyDescent="0.2">
      <c r="A150" s="5" t="s">
        <v>148</v>
      </c>
      <c r="B150" s="6" t="s">
        <v>12</v>
      </c>
      <c r="C150" s="6" t="s">
        <v>147</v>
      </c>
      <c r="D150" s="6"/>
      <c r="E150" s="6"/>
      <c r="F150" s="7">
        <v>11488.3</v>
      </c>
    </row>
    <row r="151" spans="1:6" ht="63" x14ac:dyDescent="0.2">
      <c r="A151" s="5" t="s">
        <v>150</v>
      </c>
      <c r="B151" s="6" t="s">
        <v>12</v>
      </c>
      <c r="C151" s="6" t="s">
        <v>147</v>
      </c>
      <c r="D151" s="6" t="s">
        <v>149</v>
      </c>
      <c r="E151" s="6"/>
      <c r="F151" s="7">
        <v>3025</v>
      </c>
    </row>
    <row r="152" spans="1:6" ht="22.5" x14ac:dyDescent="0.2">
      <c r="A152" s="14" t="s">
        <v>358</v>
      </c>
      <c r="B152" s="15" t="s">
        <v>12</v>
      </c>
      <c r="C152" s="15" t="s">
        <v>147</v>
      </c>
      <c r="D152" s="15" t="s">
        <v>149</v>
      </c>
      <c r="E152" s="15" t="s">
        <v>359</v>
      </c>
      <c r="F152" s="16">
        <v>2325</v>
      </c>
    </row>
    <row r="153" spans="1:6" ht="33.75" x14ac:dyDescent="0.2">
      <c r="A153" s="14" t="s">
        <v>31</v>
      </c>
      <c r="B153" s="15" t="s">
        <v>12</v>
      </c>
      <c r="C153" s="15" t="s">
        <v>147</v>
      </c>
      <c r="D153" s="15" t="s">
        <v>149</v>
      </c>
      <c r="E153" s="15" t="s">
        <v>30</v>
      </c>
      <c r="F153" s="16">
        <v>700</v>
      </c>
    </row>
    <row r="154" spans="1:6" ht="73.5" x14ac:dyDescent="0.2">
      <c r="A154" s="5" t="s">
        <v>152</v>
      </c>
      <c r="B154" s="6" t="s">
        <v>12</v>
      </c>
      <c r="C154" s="6" t="s">
        <v>147</v>
      </c>
      <c r="D154" s="6" t="s">
        <v>151</v>
      </c>
      <c r="E154" s="6"/>
      <c r="F154" s="7">
        <v>500</v>
      </c>
    </row>
    <row r="155" spans="1:6" ht="22.5" x14ac:dyDescent="0.2">
      <c r="A155" s="14" t="s">
        <v>376</v>
      </c>
      <c r="B155" s="15" t="s">
        <v>12</v>
      </c>
      <c r="C155" s="15" t="s">
        <v>147</v>
      </c>
      <c r="D155" s="15" t="s">
        <v>151</v>
      </c>
      <c r="E155" s="15" t="s">
        <v>377</v>
      </c>
      <c r="F155" s="16">
        <v>500</v>
      </c>
    </row>
    <row r="156" spans="1:6" ht="84" x14ac:dyDescent="0.2">
      <c r="A156" s="8" t="s">
        <v>154</v>
      </c>
      <c r="B156" s="6" t="s">
        <v>12</v>
      </c>
      <c r="C156" s="6" t="s">
        <v>147</v>
      </c>
      <c r="D156" s="6" t="s">
        <v>153</v>
      </c>
      <c r="E156" s="6"/>
      <c r="F156" s="7">
        <v>7963.3</v>
      </c>
    </row>
    <row r="157" spans="1:6" x14ac:dyDescent="0.2">
      <c r="A157" s="14" t="s">
        <v>368</v>
      </c>
      <c r="B157" s="15" t="s">
        <v>12</v>
      </c>
      <c r="C157" s="15" t="s">
        <v>147</v>
      </c>
      <c r="D157" s="15" t="s">
        <v>153</v>
      </c>
      <c r="E157" s="15" t="s">
        <v>369</v>
      </c>
      <c r="F157" s="16">
        <v>7963.3</v>
      </c>
    </row>
    <row r="158" spans="1:6" x14ac:dyDescent="0.2">
      <c r="A158" s="5" t="s">
        <v>378</v>
      </c>
      <c r="B158" s="6" t="s">
        <v>12</v>
      </c>
      <c r="C158" s="6" t="s">
        <v>379</v>
      </c>
      <c r="D158" s="6"/>
      <c r="E158" s="6"/>
      <c r="F158" s="7">
        <v>14000</v>
      </c>
    </row>
    <row r="159" spans="1:6" x14ac:dyDescent="0.2">
      <c r="A159" s="5" t="s">
        <v>156</v>
      </c>
      <c r="B159" s="6" t="s">
        <v>12</v>
      </c>
      <c r="C159" s="6" t="s">
        <v>155</v>
      </c>
      <c r="D159" s="6"/>
      <c r="E159" s="6"/>
      <c r="F159" s="7">
        <v>14000</v>
      </c>
    </row>
    <row r="160" spans="1:6" ht="52.5" x14ac:dyDescent="0.2">
      <c r="A160" s="5" t="s">
        <v>158</v>
      </c>
      <c r="B160" s="6" t="s">
        <v>12</v>
      </c>
      <c r="C160" s="6" t="s">
        <v>155</v>
      </c>
      <c r="D160" s="6" t="s">
        <v>157</v>
      </c>
      <c r="E160" s="6"/>
      <c r="F160" s="7">
        <v>14000</v>
      </c>
    </row>
    <row r="161" spans="1:6" ht="22.5" x14ac:dyDescent="0.2">
      <c r="A161" s="14" t="s">
        <v>358</v>
      </c>
      <c r="B161" s="15" t="s">
        <v>12</v>
      </c>
      <c r="C161" s="15" t="s">
        <v>155</v>
      </c>
      <c r="D161" s="15" t="s">
        <v>157</v>
      </c>
      <c r="E161" s="15" t="s">
        <v>359</v>
      </c>
      <c r="F161" s="16">
        <v>14000</v>
      </c>
    </row>
    <row r="162" spans="1:6" x14ac:dyDescent="0.2">
      <c r="A162" s="5" t="s">
        <v>380</v>
      </c>
      <c r="B162" s="6" t="s">
        <v>12</v>
      </c>
      <c r="C162" s="6" t="s">
        <v>381</v>
      </c>
      <c r="D162" s="6"/>
      <c r="E162" s="6"/>
      <c r="F162" s="7">
        <f>54572.6+13.6</f>
        <v>54586.2</v>
      </c>
    </row>
    <row r="163" spans="1:6" x14ac:dyDescent="0.2">
      <c r="A163" s="5" t="s">
        <v>160</v>
      </c>
      <c r="B163" s="6" t="s">
        <v>12</v>
      </c>
      <c r="C163" s="6" t="s">
        <v>159</v>
      </c>
      <c r="D163" s="6"/>
      <c r="E163" s="6"/>
      <c r="F163" s="7">
        <f>54572.6+13.6</f>
        <v>54586.2</v>
      </c>
    </row>
    <row r="164" spans="1:6" ht="31.5" x14ac:dyDescent="0.2">
      <c r="A164" s="5" t="s">
        <v>162</v>
      </c>
      <c r="B164" s="6" t="s">
        <v>12</v>
      </c>
      <c r="C164" s="6" t="s">
        <v>159</v>
      </c>
      <c r="D164" s="6" t="s">
        <v>161</v>
      </c>
      <c r="E164" s="6"/>
      <c r="F164" s="7">
        <v>4057.1</v>
      </c>
    </row>
    <row r="165" spans="1:6" ht="22.5" x14ac:dyDescent="0.2">
      <c r="A165" s="14" t="s">
        <v>376</v>
      </c>
      <c r="B165" s="15" t="s">
        <v>12</v>
      </c>
      <c r="C165" s="15" t="s">
        <v>159</v>
      </c>
      <c r="D165" s="15" t="s">
        <v>161</v>
      </c>
      <c r="E165" s="15" t="s">
        <v>377</v>
      </c>
      <c r="F165" s="16">
        <v>4057.1</v>
      </c>
    </row>
    <row r="166" spans="1:6" ht="63" x14ac:dyDescent="0.2">
      <c r="A166" s="5" t="s">
        <v>164</v>
      </c>
      <c r="B166" s="6" t="s">
        <v>12</v>
      </c>
      <c r="C166" s="6" t="s">
        <v>159</v>
      </c>
      <c r="D166" s="6" t="s">
        <v>163</v>
      </c>
      <c r="E166" s="6"/>
      <c r="F166" s="7">
        <v>5893.7</v>
      </c>
    </row>
    <row r="167" spans="1:6" ht="22.5" x14ac:dyDescent="0.2">
      <c r="A167" s="14" t="s">
        <v>376</v>
      </c>
      <c r="B167" s="15" t="s">
        <v>12</v>
      </c>
      <c r="C167" s="15" t="s">
        <v>159</v>
      </c>
      <c r="D167" s="15" t="s">
        <v>163</v>
      </c>
      <c r="E167" s="15" t="s">
        <v>377</v>
      </c>
      <c r="F167" s="16">
        <v>5893.7</v>
      </c>
    </row>
    <row r="168" spans="1:6" ht="63" x14ac:dyDescent="0.2">
      <c r="A168" s="5" t="s">
        <v>166</v>
      </c>
      <c r="B168" s="6" t="s">
        <v>12</v>
      </c>
      <c r="C168" s="6" t="s">
        <v>159</v>
      </c>
      <c r="D168" s="6" t="s">
        <v>165</v>
      </c>
      <c r="E168" s="6"/>
      <c r="F168" s="7">
        <v>24903</v>
      </c>
    </row>
    <row r="169" spans="1:6" ht="22.5" x14ac:dyDescent="0.2">
      <c r="A169" s="14" t="s">
        <v>376</v>
      </c>
      <c r="B169" s="15" t="s">
        <v>12</v>
      </c>
      <c r="C169" s="15" t="s">
        <v>159</v>
      </c>
      <c r="D169" s="15" t="s">
        <v>165</v>
      </c>
      <c r="E169" s="15" t="s">
        <v>377</v>
      </c>
      <c r="F169" s="16">
        <v>24903</v>
      </c>
    </row>
    <row r="170" spans="1:6" ht="52.5" x14ac:dyDescent="0.2">
      <c r="A170" s="5" t="s">
        <v>168</v>
      </c>
      <c r="B170" s="6" t="s">
        <v>12</v>
      </c>
      <c r="C170" s="6" t="s">
        <v>159</v>
      </c>
      <c r="D170" s="6" t="s">
        <v>167</v>
      </c>
      <c r="E170" s="6"/>
      <c r="F170" s="7">
        <v>2295.8000000000002</v>
      </c>
    </row>
    <row r="171" spans="1:6" ht="22.5" x14ac:dyDescent="0.2">
      <c r="A171" s="14" t="s">
        <v>376</v>
      </c>
      <c r="B171" s="15" t="s">
        <v>12</v>
      </c>
      <c r="C171" s="15" t="s">
        <v>159</v>
      </c>
      <c r="D171" s="15" t="s">
        <v>167</v>
      </c>
      <c r="E171" s="15" t="s">
        <v>377</v>
      </c>
      <c r="F171" s="16">
        <v>2295.8000000000002</v>
      </c>
    </row>
    <row r="172" spans="1:6" ht="31.5" x14ac:dyDescent="0.2">
      <c r="A172" s="5" t="s">
        <v>170</v>
      </c>
      <c r="B172" s="6" t="s">
        <v>12</v>
      </c>
      <c r="C172" s="6" t="s">
        <v>159</v>
      </c>
      <c r="D172" s="6" t="s">
        <v>169</v>
      </c>
      <c r="E172" s="6"/>
      <c r="F172" s="7">
        <v>16855.099999999999</v>
      </c>
    </row>
    <row r="173" spans="1:6" ht="22.5" x14ac:dyDescent="0.2">
      <c r="A173" s="14" t="s">
        <v>376</v>
      </c>
      <c r="B173" s="15" t="s">
        <v>12</v>
      </c>
      <c r="C173" s="15" t="s">
        <v>159</v>
      </c>
      <c r="D173" s="15" t="s">
        <v>169</v>
      </c>
      <c r="E173" s="15" t="s">
        <v>377</v>
      </c>
      <c r="F173" s="16">
        <v>16855.099999999999</v>
      </c>
    </row>
    <row r="174" spans="1:6" ht="126" x14ac:dyDescent="0.2">
      <c r="A174" s="8" t="s">
        <v>172</v>
      </c>
      <c r="B174" s="6" t="s">
        <v>12</v>
      </c>
      <c r="C174" s="6" t="s">
        <v>159</v>
      </c>
      <c r="D174" s="6" t="s">
        <v>171</v>
      </c>
      <c r="E174" s="6"/>
      <c r="F174" s="7">
        <v>142.69999999999999</v>
      </c>
    </row>
    <row r="175" spans="1:6" ht="22.5" x14ac:dyDescent="0.2">
      <c r="A175" s="14" t="s">
        <v>376</v>
      </c>
      <c r="B175" s="15" t="s">
        <v>12</v>
      </c>
      <c r="C175" s="15" t="s">
        <v>159</v>
      </c>
      <c r="D175" s="15" t="s">
        <v>171</v>
      </c>
      <c r="E175" s="15" t="s">
        <v>377</v>
      </c>
      <c r="F175" s="16">
        <v>142.69999999999999</v>
      </c>
    </row>
    <row r="176" spans="1:6" ht="84" x14ac:dyDescent="0.2">
      <c r="A176" s="8" t="s">
        <v>174</v>
      </c>
      <c r="B176" s="6" t="s">
        <v>12</v>
      </c>
      <c r="C176" s="6" t="s">
        <v>159</v>
      </c>
      <c r="D176" s="6" t="s">
        <v>173</v>
      </c>
      <c r="E176" s="6"/>
      <c r="F176" s="7">
        <v>425.2</v>
      </c>
    </row>
    <row r="177" spans="1:6" ht="22.5" x14ac:dyDescent="0.2">
      <c r="A177" s="14" t="s">
        <v>376</v>
      </c>
      <c r="B177" s="15" t="s">
        <v>12</v>
      </c>
      <c r="C177" s="15" t="s">
        <v>159</v>
      </c>
      <c r="D177" s="15" t="s">
        <v>173</v>
      </c>
      <c r="E177" s="15" t="s">
        <v>377</v>
      </c>
      <c r="F177" s="16">
        <v>425.2</v>
      </c>
    </row>
    <row r="178" spans="1:6" ht="84" x14ac:dyDescent="0.2">
      <c r="A178" s="8" t="s">
        <v>174</v>
      </c>
      <c r="B178" s="6" t="s">
        <v>12</v>
      </c>
      <c r="C178" s="6" t="s">
        <v>159</v>
      </c>
      <c r="D178" s="6" t="s">
        <v>395</v>
      </c>
      <c r="E178" s="6"/>
      <c r="F178" s="7">
        <v>13.6</v>
      </c>
    </row>
    <row r="179" spans="1:6" ht="22.5" x14ac:dyDescent="0.2">
      <c r="A179" s="14" t="s">
        <v>376</v>
      </c>
      <c r="B179" s="15" t="s">
        <v>12</v>
      </c>
      <c r="C179" s="15" t="s">
        <v>159</v>
      </c>
      <c r="D179" s="15" t="s">
        <v>395</v>
      </c>
      <c r="E179" s="15" t="s">
        <v>377</v>
      </c>
      <c r="F179" s="16">
        <v>13.6</v>
      </c>
    </row>
    <row r="180" spans="1:6" x14ac:dyDescent="0.2">
      <c r="A180" s="5" t="s">
        <v>382</v>
      </c>
      <c r="B180" s="6" t="s">
        <v>12</v>
      </c>
      <c r="C180" s="6" t="s">
        <v>383</v>
      </c>
      <c r="D180" s="6"/>
      <c r="E180" s="6"/>
      <c r="F180" s="7">
        <f>35018.5+70</f>
        <v>35088.5</v>
      </c>
    </row>
    <row r="181" spans="1:6" x14ac:dyDescent="0.2">
      <c r="A181" s="5" t="s">
        <v>176</v>
      </c>
      <c r="B181" s="6" t="s">
        <v>12</v>
      </c>
      <c r="C181" s="6" t="s">
        <v>175</v>
      </c>
      <c r="D181" s="6"/>
      <c r="E181" s="6"/>
      <c r="F181" s="7">
        <f>27897+70</f>
        <v>27967</v>
      </c>
    </row>
    <row r="182" spans="1:6" ht="73.5" x14ac:dyDescent="0.2">
      <c r="A182" s="8" t="s">
        <v>178</v>
      </c>
      <c r="B182" s="6" t="s">
        <v>12</v>
      </c>
      <c r="C182" s="6" t="s">
        <v>175</v>
      </c>
      <c r="D182" s="6" t="s">
        <v>177</v>
      </c>
      <c r="E182" s="6"/>
      <c r="F182" s="7">
        <v>26917</v>
      </c>
    </row>
    <row r="183" spans="1:6" x14ac:dyDescent="0.2">
      <c r="A183" s="14" t="s">
        <v>368</v>
      </c>
      <c r="B183" s="15" t="s">
        <v>12</v>
      </c>
      <c r="C183" s="15" t="s">
        <v>175</v>
      </c>
      <c r="D183" s="15" t="s">
        <v>177</v>
      </c>
      <c r="E183" s="15" t="s">
        <v>369</v>
      </c>
      <c r="F183" s="16">
        <v>26917</v>
      </c>
    </row>
    <row r="184" spans="1:6" ht="21" x14ac:dyDescent="0.2">
      <c r="A184" s="5" t="s">
        <v>57</v>
      </c>
      <c r="B184" s="6" t="s">
        <v>12</v>
      </c>
      <c r="C184" s="6" t="s">
        <v>175</v>
      </c>
      <c r="D184" s="6" t="s">
        <v>179</v>
      </c>
      <c r="E184" s="6"/>
      <c r="F184" s="7">
        <f>F185</f>
        <v>1050</v>
      </c>
    </row>
    <row r="185" spans="1:6" x14ac:dyDescent="0.2">
      <c r="A185" s="14" t="s">
        <v>368</v>
      </c>
      <c r="B185" s="15" t="s">
        <v>12</v>
      </c>
      <c r="C185" s="15" t="s">
        <v>175</v>
      </c>
      <c r="D185" s="15" t="s">
        <v>179</v>
      </c>
      <c r="E185" s="15" t="s">
        <v>369</v>
      </c>
      <c r="F185" s="16">
        <f>980+70</f>
        <v>1050</v>
      </c>
    </row>
    <row r="186" spans="1:6" x14ac:dyDescent="0.2">
      <c r="A186" s="5" t="s">
        <v>181</v>
      </c>
      <c r="B186" s="6" t="s">
        <v>12</v>
      </c>
      <c r="C186" s="6" t="s">
        <v>180</v>
      </c>
      <c r="D186" s="6"/>
      <c r="E186" s="6"/>
      <c r="F186" s="7">
        <v>7121.5</v>
      </c>
    </row>
    <row r="187" spans="1:6" ht="84" x14ac:dyDescent="0.2">
      <c r="A187" s="8" t="s">
        <v>183</v>
      </c>
      <c r="B187" s="6" t="s">
        <v>12</v>
      </c>
      <c r="C187" s="6" t="s">
        <v>180</v>
      </c>
      <c r="D187" s="6" t="s">
        <v>182</v>
      </c>
      <c r="E187" s="6"/>
      <c r="F187" s="7">
        <v>6421.5</v>
      </c>
    </row>
    <row r="188" spans="1:6" ht="22.5" x14ac:dyDescent="0.2">
      <c r="A188" s="14" t="s">
        <v>358</v>
      </c>
      <c r="B188" s="15" t="s">
        <v>12</v>
      </c>
      <c r="C188" s="15" t="s">
        <v>180</v>
      </c>
      <c r="D188" s="15" t="s">
        <v>182</v>
      </c>
      <c r="E188" s="15" t="s">
        <v>359</v>
      </c>
      <c r="F188" s="16">
        <v>6421.5</v>
      </c>
    </row>
    <row r="189" spans="1:6" ht="93.6" customHeight="1" x14ac:dyDescent="0.2">
      <c r="A189" s="8" t="s">
        <v>185</v>
      </c>
      <c r="B189" s="6" t="s">
        <v>12</v>
      </c>
      <c r="C189" s="6" t="s">
        <v>180</v>
      </c>
      <c r="D189" s="6" t="s">
        <v>184</v>
      </c>
      <c r="E189" s="6"/>
      <c r="F189" s="7">
        <v>200</v>
      </c>
    </row>
    <row r="190" spans="1:6" ht="33.75" x14ac:dyDescent="0.2">
      <c r="A190" s="14" t="s">
        <v>31</v>
      </c>
      <c r="B190" s="15" t="s">
        <v>12</v>
      </c>
      <c r="C190" s="15" t="s">
        <v>180</v>
      </c>
      <c r="D190" s="15" t="s">
        <v>184</v>
      </c>
      <c r="E190" s="15" t="s">
        <v>30</v>
      </c>
      <c r="F190" s="16">
        <v>200</v>
      </c>
    </row>
    <row r="191" spans="1:6" ht="21" x14ac:dyDescent="0.2">
      <c r="A191" s="5" t="s">
        <v>187</v>
      </c>
      <c r="B191" s="6" t="s">
        <v>12</v>
      </c>
      <c r="C191" s="6" t="s">
        <v>180</v>
      </c>
      <c r="D191" s="6" t="s">
        <v>186</v>
      </c>
      <c r="E191" s="6"/>
      <c r="F191" s="7">
        <v>500</v>
      </c>
    </row>
    <row r="192" spans="1:6" ht="22.5" x14ac:dyDescent="0.2">
      <c r="A192" s="14" t="s">
        <v>358</v>
      </c>
      <c r="B192" s="15" t="s">
        <v>12</v>
      </c>
      <c r="C192" s="15" t="s">
        <v>180</v>
      </c>
      <c r="D192" s="15" t="s">
        <v>186</v>
      </c>
      <c r="E192" s="15" t="s">
        <v>359</v>
      </c>
      <c r="F192" s="16">
        <v>500</v>
      </c>
    </row>
    <row r="193" spans="1:6" x14ac:dyDescent="0.2">
      <c r="A193" s="5" t="s">
        <v>384</v>
      </c>
      <c r="B193" s="6" t="s">
        <v>12</v>
      </c>
      <c r="C193" s="6" t="s">
        <v>385</v>
      </c>
      <c r="D193" s="6"/>
      <c r="E193" s="6"/>
      <c r="F193" s="7">
        <v>2460</v>
      </c>
    </row>
    <row r="194" spans="1:6" x14ac:dyDescent="0.2">
      <c r="A194" s="5" t="s">
        <v>189</v>
      </c>
      <c r="B194" s="6" t="s">
        <v>12</v>
      </c>
      <c r="C194" s="6" t="s">
        <v>188</v>
      </c>
      <c r="D194" s="6"/>
      <c r="E194" s="6"/>
      <c r="F194" s="7">
        <v>910</v>
      </c>
    </row>
    <row r="195" spans="1:6" ht="31.5" x14ac:dyDescent="0.2">
      <c r="A195" s="5" t="s">
        <v>191</v>
      </c>
      <c r="B195" s="6" t="s">
        <v>12</v>
      </c>
      <c r="C195" s="6" t="s">
        <v>188</v>
      </c>
      <c r="D195" s="6" t="s">
        <v>190</v>
      </c>
      <c r="E195" s="6"/>
      <c r="F195" s="7">
        <v>250</v>
      </c>
    </row>
    <row r="196" spans="1:6" ht="45" x14ac:dyDescent="0.2">
      <c r="A196" s="14" t="s">
        <v>69</v>
      </c>
      <c r="B196" s="15" t="s">
        <v>12</v>
      </c>
      <c r="C196" s="15" t="s">
        <v>188</v>
      </c>
      <c r="D196" s="15" t="s">
        <v>190</v>
      </c>
      <c r="E196" s="15" t="s">
        <v>68</v>
      </c>
      <c r="F196" s="16">
        <v>250</v>
      </c>
    </row>
    <row r="197" spans="1:6" ht="21" x14ac:dyDescent="0.2">
      <c r="A197" s="5" t="s">
        <v>193</v>
      </c>
      <c r="B197" s="6" t="s">
        <v>12</v>
      </c>
      <c r="C197" s="6" t="s">
        <v>188</v>
      </c>
      <c r="D197" s="6" t="s">
        <v>192</v>
      </c>
      <c r="E197" s="6"/>
      <c r="F197" s="7">
        <v>660</v>
      </c>
    </row>
    <row r="198" spans="1:6" ht="22.5" x14ac:dyDescent="0.2">
      <c r="A198" s="14" t="s">
        <v>358</v>
      </c>
      <c r="B198" s="15" t="s">
        <v>12</v>
      </c>
      <c r="C198" s="15" t="s">
        <v>188</v>
      </c>
      <c r="D198" s="15" t="s">
        <v>192</v>
      </c>
      <c r="E198" s="15" t="s">
        <v>359</v>
      </c>
      <c r="F198" s="16">
        <v>660</v>
      </c>
    </row>
    <row r="199" spans="1:6" x14ac:dyDescent="0.2">
      <c r="A199" s="5" t="s">
        <v>195</v>
      </c>
      <c r="B199" s="6" t="s">
        <v>12</v>
      </c>
      <c r="C199" s="6" t="s">
        <v>194</v>
      </c>
      <c r="D199" s="6"/>
      <c r="E199" s="6"/>
      <c r="F199" s="7">
        <v>1550</v>
      </c>
    </row>
    <row r="200" spans="1:6" ht="31.5" x14ac:dyDescent="0.2">
      <c r="A200" s="5" t="s">
        <v>197</v>
      </c>
      <c r="B200" s="6" t="s">
        <v>12</v>
      </c>
      <c r="C200" s="6" t="s">
        <v>194</v>
      </c>
      <c r="D200" s="6" t="s">
        <v>196</v>
      </c>
      <c r="E200" s="6"/>
      <c r="F200" s="7">
        <v>350</v>
      </c>
    </row>
    <row r="201" spans="1:6" ht="45" x14ac:dyDescent="0.2">
      <c r="A201" s="14" t="s">
        <v>69</v>
      </c>
      <c r="B201" s="15" t="s">
        <v>12</v>
      </c>
      <c r="C201" s="15" t="s">
        <v>194</v>
      </c>
      <c r="D201" s="15" t="s">
        <v>196</v>
      </c>
      <c r="E201" s="15" t="s">
        <v>68</v>
      </c>
      <c r="F201" s="16">
        <v>350</v>
      </c>
    </row>
    <row r="202" spans="1:6" ht="31.5" x14ac:dyDescent="0.2">
      <c r="A202" s="5" t="s">
        <v>199</v>
      </c>
      <c r="B202" s="6" t="s">
        <v>12</v>
      </c>
      <c r="C202" s="6" t="s">
        <v>194</v>
      </c>
      <c r="D202" s="6" t="s">
        <v>198</v>
      </c>
      <c r="E202" s="6"/>
      <c r="F202" s="7">
        <v>1200</v>
      </c>
    </row>
    <row r="203" spans="1:6" ht="45" x14ac:dyDescent="0.2">
      <c r="A203" s="14" t="s">
        <v>69</v>
      </c>
      <c r="B203" s="15" t="s">
        <v>12</v>
      </c>
      <c r="C203" s="15" t="s">
        <v>194</v>
      </c>
      <c r="D203" s="15" t="s">
        <v>198</v>
      </c>
      <c r="E203" s="15" t="s">
        <v>68</v>
      </c>
      <c r="F203" s="16">
        <v>1200</v>
      </c>
    </row>
    <row r="204" spans="1:6" ht="21" x14ac:dyDescent="0.2">
      <c r="A204" s="5" t="s">
        <v>201</v>
      </c>
      <c r="B204" s="6" t="s">
        <v>200</v>
      </c>
      <c r="C204" s="6"/>
      <c r="D204" s="6"/>
      <c r="E204" s="6"/>
      <c r="F204" s="7">
        <v>31472</v>
      </c>
    </row>
    <row r="205" spans="1:6" x14ac:dyDescent="0.2">
      <c r="A205" s="5" t="s">
        <v>354</v>
      </c>
      <c r="B205" s="6" t="s">
        <v>200</v>
      </c>
      <c r="C205" s="6" t="s">
        <v>355</v>
      </c>
      <c r="D205" s="6"/>
      <c r="E205" s="6"/>
      <c r="F205" s="7">
        <v>30422</v>
      </c>
    </row>
    <row r="206" spans="1:6" x14ac:dyDescent="0.2">
      <c r="A206" s="5" t="s">
        <v>21</v>
      </c>
      <c r="B206" s="6" t="s">
        <v>200</v>
      </c>
      <c r="C206" s="6" t="s">
        <v>20</v>
      </c>
      <c r="D206" s="6"/>
      <c r="E206" s="6"/>
      <c r="F206" s="7">
        <v>30422</v>
      </c>
    </row>
    <row r="207" spans="1:6" ht="21" x14ac:dyDescent="0.2">
      <c r="A207" s="5" t="s">
        <v>203</v>
      </c>
      <c r="B207" s="6" t="s">
        <v>200</v>
      </c>
      <c r="C207" s="6" t="s">
        <v>20</v>
      </c>
      <c r="D207" s="6" t="s">
        <v>202</v>
      </c>
      <c r="E207" s="6"/>
      <c r="F207" s="7">
        <v>30000</v>
      </c>
    </row>
    <row r="208" spans="1:6" x14ac:dyDescent="0.2">
      <c r="A208" s="14" t="s">
        <v>205</v>
      </c>
      <c r="B208" s="15" t="s">
        <v>200</v>
      </c>
      <c r="C208" s="15" t="s">
        <v>20</v>
      </c>
      <c r="D208" s="15" t="s">
        <v>202</v>
      </c>
      <c r="E208" s="15" t="s">
        <v>204</v>
      </c>
      <c r="F208" s="16">
        <v>30000</v>
      </c>
    </row>
    <row r="209" spans="1:6" ht="31.5" x14ac:dyDescent="0.2">
      <c r="A209" s="5" t="s">
        <v>207</v>
      </c>
      <c r="B209" s="6" t="s">
        <v>200</v>
      </c>
      <c r="C209" s="6" t="s">
        <v>20</v>
      </c>
      <c r="D209" s="6" t="s">
        <v>206</v>
      </c>
      <c r="E209" s="6"/>
      <c r="F209" s="7">
        <v>150</v>
      </c>
    </row>
    <row r="210" spans="1:6" x14ac:dyDescent="0.2">
      <c r="A210" s="14" t="s">
        <v>362</v>
      </c>
      <c r="B210" s="15" t="s">
        <v>200</v>
      </c>
      <c r="C210" s="15" t="s">
        <v>20</v>
      </c>
      <c r="D210" s="15" t="s">
        <v>206</v>
      </c>
      <c r="E210" s="15" t="s">
        <v>363</v>
      </c>
      <c r="F210" s="16">
        <v>150</v>
      </c>
    </row>
    <row r="211" spans="1:6" ht="31.5" x14ac:dyDescent="0.2">
      <c r="A211" s="5" t="s">
        <v>25</v>
      </c>
      <c r="B211" s="6" t="s">
        <v>200</v>
      </c>
      <c r="C211" s="6" t="s">
        <v>20</v>
      </c>
      <c r="D211" s="6" t="s">
        <v>24</v>
      </c>
      <c r="E211" s="6"/>
      <c r="F211" s="7">
        <v>272</v>
      </c>
    </row>
    <row r="212" spans="1:6" ht="22.5" x14ac:dyDescent="0.2">
      <c r="A212" s="14" t="s">
        <v>358</v>
      </c>
      <c r="B212" s="15" t="s">
        <v>200</v>
      </c>
      <c r="C212" s="15" t="s">
        <v>20</v>
      </c>
      <c r="D212" s="15" t="s">
        <v>24</v>
      </c>
      <c r="E212" s="15" t="s">
        <v>359</v>
      </c>
      <c r="F212" s="16">
        <v>272</v>
      </c>
    </row>
    <row r="213" spans="1:6" ht="21" x14ac:dyDescent="0.2">
      <c r="A213" s="5" t="s">
        <v>386</v>
      </c>
      <c r="B213" s="6" t="s">
        <v>200</v>
      </c>
      <c r="C213" s="6" t="s">
        <v>387</v>
      </c>
      <c r="D213" s="6"/>
      <c r="E213" s="6"/>
      <c r="F213" s="7">
        <v>1050</v>
      </c>
    </row>
    <row r="214" spans="1:6" ht="21" x14ac:dyDescent="0.2">
      <c r="A214" s="5" t="s">
        <v>209</v>
      </c>
      <c r="B214" s="6" t="s">
        <v>200</v>
      </c>
      <c r="C214" s="6" t="s">
        <v>208</v>
      </c>
      <c r="D214" s="6"/>
      <c r="E214" s="6"/>
      <c r="F214" s="7">
        <v>1050</v>
      </c>
    </row>
    <row r="215" spans="1:6" ht="21" x14ac:dyDescent="0.2">
      <c r="A215" s="5" t="s">
        <v>211</v>
      </c>
      <c r="B215" s="6" t="s">
        <v>200</v>
      </c>
      <c r="C215" s="6" t="s">
        <v>208</v>
      </c>
      <c r="D215" s="6" t="s">
        <v>210</v>
      </c>
      <c r="E215" s="6"/>
      <c r="F215" s="7">
        <v>1050</v>
      </c>
    </row>
    <row r="216" spans="1:6" x14ac:dyDescent="0.2">
      <c r="A216" s="14" t="s">
        <v>213</v>
      </c>
      <c r="B216" s="15" t="s">
        <v>200</v>
      </c>
      <c r="C216" s="15" t="s">
        <v>208</v>
      </c>
      <c r="D216" s="15" t="s">
        <v>210</v>
      </c>
      <c r="E216" s="15" t="s">
        <v>212</v>
      </c>
      <c r="F216" s="16">
        <v>1050</v>
      </c>
    </row>
    <row r="217" spans="1:6" x14ac:dyDescent="0.2">
      <c r="A217" s="5" t="s">
        <v>215</v>
      </c>
      <c r="B217" s="6" t="s">
        <v>214</v>
      </c>
      <c r="C217" s="6"/>
      <c r="D217" s="6"/>
      <c r="E217" s="6"/>
      <c r="F217" s="7">
        <v>10243.299999999999</v>
      </c>
    </row>
    <row r="218" spans="1:6" x14ac:dyDescent="0.2">
      <c r="A218" s="5" t="s">
        <v>354</v>
      </c>
      <c r="B218" s="6" t="s">
        <v>214</v>
      </c>
      <c r="C218" s="6" t="s">
        <v>355</v>
      </c>
      <c r="D218" s="6"/>
      <c r="E218" s="6"/>
      <c r="F218" s="7">
        <v>10243.299999999999</v>
      </c>
    </row>
    <row r="219" spans="1:6" ht="31.5" x14ac:dyDescent="0.2">
      <c r="A219" s="5" t="s">
        <v>217</v>
      </c>
      <c r="B219" s="6" t="s">
        <v>214</v>
      </c>
      <c r="C219" s="6" t="s">
        <v>216</v>
      </c>
      <c r="D219" s="6"/>
      <c r="E219" s="6"/>
      <c r="F219" s="7">
        <v>1490</v>
      </c>
    </row>
    <row r="220" spans="1:6" ht="31.5" x14ac:dyDescent="0.2">
      <c r="A220" s="5" t="s">
        <v>219</v>
      </c>
      <c r="B220" s="6" t="s">
        <v>214</v>
      </c>
      <c r="C220" s="6" t="s">
        <v>216</v>
      </c>
      <c r="D220" s="6" t="s">
        <v>218</v>
      </c>
      <c r="E220" s="6"/>
      <c r="F220" s="7">
        <v>1490</v>
      </c>
    </row>
    <row r="221" spans="1:6" ht="22.5" x14ac:dyDescent="0.2">
      <c r="A221" s="14" t="s">
        <v>388</v>
      </c>
      <c r="B221" s="15" t="s">
        <v>214</v>
      </c>
      <c r="C221" s="15" t="s">
        <v>216</v>
      </c>
      <c r="D221" s="15" t="s">
        <v>218</v>
      </c>
      <c r="E221" s="15" t="s">
        <v>389</v>
      </c>
      <c r="F221" s="16">
        <v>1490</v>
      </c>
    </row>
    <row r="222" spans="1:6" ht="34.15" customHeight="1" x14ac:dyDescent="0.2">
      <c r="A222" s="5" t="s">
        <v>221</v>
      </c>
      <c r="B222" s="6" t="s">
        <v>214</v>
      </c>
      <c r="C222" s="6" t="s">
        <v>220</v>
      </c>
      <c r="D222" s="6"/>
      <c r="E222" s="6"/>
      <c r="F222" s="7">
        <v>7334.3</v>
      </c>
    </row>
    <row r="223" spans="1:6" ht="42" x14ac:dyDescent="0.2">
      <c r="A223" s="5" t="s">
        <v>223</v>
      </c>
      <c r="B223" s="6" t="s">
        <v>214</v>
      </c>
      <c r="C223" s="6" t="s">
        <v>220</v>
      </c>
      <c r="D223" s="6" t="s">
        <v>222</v>
      </c>
      <c r="E223" s="6"/>
      <c r="F223" s="7">
        <v>2405</v>
      </c>
    </row>
    <row r="224" spans="1:6" ht="22.5" x14ac:dyDescent="0.2">
      <c r="A224" s="14" t="s">
        <v>388</v>
      </c>
      <c r="B224" s="15" t="s">
        <v>214</v>
      </c>
      <c r="C224" s="15" t="s">
        <v>220</v>
      </c>
      <c r="D224" s="15" t="s">
        <v>222</v>
      </c>
      <c r="E224" s="15" t="s">
        <v>389</v>
      </c>
      <c r="F224" s="16">
        <v>2405</v>
      </c>
    </row>
    <row r="225" spans="1:6" ht="31.5" x14ac:dyDescent="0.2">
      <c r="A225" s="5" t="s">
        <v>225</v>
      </c>
      <c r="B225" s="6" t="s">
        <v>214</v>
      </c>
      <c r="C225" s="6" t="s">
        <v>220</v>
      </c>
      <c r="D225" s="6" t="s">
        <v>224</v>
      </c>
      <c r="E225" s="6"/>
      <c r="F225" s="7">
        <v>4929.3</v>
      </c>
    </row>
    <row r="226" spans="1:6" ht="22.5" x14ac:dyDescent="0.2">
      <c r="A226" s="14" t="s">
        <v>388</v>
      </c>
      <c r="B226" s="15" t="s">
        <v>214</v>
      </c>
      <c r="C226" s="15" t="s">
        <v>220</v>
      </c>
      <c r="D226" s="15" t="s">
        <v>224</v>
      </c>
      <c r="E226" s="15" t="s">
        <v>389</v>
      </c>
      <c r="F226" s="16">
        <v>3260</v>
      </c>
    </row>
    <row r="227" spans="1:6" ht="22.5" x14ac:dyDescent="0.2">
      <c r="A227" s="14" t="s">
        <v>358</v>
      </c>
      <c r="B227" s="15" t="s">
        <v>214</v>
      </c>
      <c r="C227" s="15" t="s">
        <v>220</v>
      </c>
      <c r="D227" s="15" t="s">
        <v>224</v>
      </c>
      <c r="E227" s="15" t="s">
        <v>359</v>
      </c>
      <c r="F227" s="16">
        <v>1669.3</v>
      </c>
    </row>
    <row r="228" spans="1:6" x14ac:dyDescent="0.2">
      <c r="A228" s="5" t="s">
        <v>21</v>
      </c>
      <c r="B228" s="6" t="s">
        <v>214</v>
      </c>
      <c r="C228" s="6" t="s">
        <v>20</v>
      </c>
      <c r="D228" s="6"/>
      <c r="E228" s="6"/>
      <c r="F228" s="7">
        <v>1419</v>
      </c>
    </row>
    <row r="229" spans="1:6" ht="31.5" x14ac:dyDescent="0.2">
      <c r="A229" s="5" t="s">
        <v>227</v>
      </c>
      <c r="B229" s="6" t="s">
        <v>214</v>
      </c>
      <c r="C229" s="6" t="s">
        <v>20</v>
      </c>
      <c r="D229" s="6" t="s">
        <v>226</v>
      </c>
      <c r="E229" s="6"/>
      <c r="F229" s="7">
        <v>1210</v>
      </c>
    </row>
    <row r="230" spans="1:6" x14ac:dyDescent="0.2">
      <c r="A230" s="14" t="s">
        <v>205</v>
      </c>
      <c r="B230" s="15" t="s">
        <v>214</v>
      </c>
      <c r="C230" s="15" t="s">
        <v>20</v>
      </c>
      <c r="D230" s="15" t="s">
        <v>226</v>
      </c>
      <c r="E230" s="15" t="s">
        <v>204</v>
      </c>
      <c r="F230" s="16">
        <v>1210</v>
      </c>
    </row>
    <row r="231" spans="1:6" ht="31.5" x14ac:dyDescent="0.2">
      <c r="A231" s="5" t="s">
        <v>25</v>
      </c>
      <c r="B231" s="6" t="s">
        <v>214</v>
      </c>
      <c r="C231" s="6" t="s">
        <v>20</v>
      </c>
      <c r="D231" s="6" t="s">
        <v>24</v>
      </c>
      <c r="E231" s="6"/>
      <c r="F231" s="7">
        <v>209</v>
      </c>
    </row>
    <row r="232" spans="1:6" ht="22.5" x14ac:dyDescent="0.2">
      <c r="A232" s="14" t="s">
        <v>358</v>
      </c>
      <c r="B232" s="15" t="s">
        <v>214</v>
      </c>
      <c r="C232" s="15" t="s">
        <v>20</v>
      </c>
      <c r="D232" s="15" t="s">
        <v>24</v>
      </c>
      <c r="E232" s="15" t="s">
        <v>359</v>
      </c>
      <c r="F232" s="16">
        <v>209</v>
      </c>
    </row>
    <row r="233" spans="1:6" ht="31.5" x14ac:dyDescent="0.2">
      <c r="A233" s="5" t="s">
        <v>229</v>
      </c>
      <c r="B233" s="6" t="s">
        <v>228</v>
      </c>
      <c r="C233" s="6"/>
      <c r="D233" s="6"/>
      <c r="E233" s="6"/>
      <c r="F233" s="7">
        <f>47344.8+25-5.2</f>
        <v>47364.600000000006</v>
      </c>
    </row>
    <row r="234" spans="1:6" x14ac:dyDescent="0.2">
      <c r="A234" s="5" t="s">
        <v>354</v>
      </c>
      <c r="B234" s="6" t="s">
        <v>228</v>
      </c>
      <c r="C234" s="6" t="s">
        <v>355</v>
      </c>
      <c r="D234" s="6"/>
      <c r="E234" s="6"/>
      <c r="F234" s="7">
        <f>12026.4+25</f>
        <v>12051.4</v>
      </c>
    </row>
    <row r="235" spans="1:6" x14ac:dyDescent="0.2">
      <c r="A235" s="5" t="s">
        <v>21</v>
      </c>
      <c r="B235" s="6" t="s">
        <v>228</v>
      </c>
      <c r="C235" s="6" t="s">
        <v>20</v>
      </c>
      <c r="D235" s="6"/>
      <c r="E235" s="6"/>
      <c r="F235" s="7">
        <f>12026.4+25</f>
        <v>12051.4</v>
      </c>
    </row>
    <row r="236" spans="1:6" ht="73.5" x14ac:dyDescent="0.2">
      <c r="A236" s="8" t="s">
        <v>231</v>
      </c>
      <c r="B236" s="6" t="s">
        <v>228</v>
      </c>
      <c r="C236" s="6" t="s">
        <v>20</v>
      </c>
      <c r="D236" s="6" t="s">
        <v>230</v>
      </c>
      <c r="E236" s="6"/>
      <c r="F236" s="7">
        <f>12026.4+25</f>
        <v>12051.4</v>
      </c>
    </row>
    <row r="237" spans="1:6" x14ac:dyDescent="0.2">
      <c r="A237" s="14" t="s">
        <v>356</v>
      </c>
      <c r="B237" s="15" t="s">
        <v>228</v>
      </c>
      <c r="C237" s="15" t="s">
        <v>20</v>
      </c>
      <c r="D237" s="15" t="s">
        <v>230</v>
      </c>
      <c r="E237" s="15" t="s">
        <v>357</v>
      </c>
      <c r="F237" s="16">
        <v>6640.6</v>
      </c>
    </row>
    <row r="238" spans="1:6" ht="22.5" x14ac:dyDescent="0.2">
      <c r="A238" s="14" t="s">
        <v>358</v>
      </c>
      <c r="B238" s="15" t="s">
        <v>228</v>
      </c>
      <c r="C238" s="15" t="s">
        <v>20</v>
      </c>
      <c r="D238" s="15" t="s">
        <v>230</v>
      </c>
      <c r="E238" s="15" t="s">
        <v>359</v>
      </c>
      <c r="F238" s="16">
        <f>5378.9+25</f>
        <v>5403.9</v>
      </c>
    </row>
    <row r="239" spans="1:6" x14ac:dyDescent="0.2">
      <c r="A239" s="14" t="s">
        <v>360</v>
      </c>
      <c r="B239" s="15" t="s">
        <v>228</v>
      </c>
      <c r="C239" s="15" t="s">
        <v>20</v>
      </c>
      <c r="D239" s="15" t="s">
        <v>230</v>
      </c>
      <c r="E239" s="15" t="s">
        <v>361</v>
      </c>
      <c r="F239" s="16">
        <v>6.9</v>
      </c>
    </row>
    <row r="240" spans="1:6" x14ac:dyDescent="0.2">
      <c r="A240" s="5" t="s">
        <v>380</v>
      </c>
      <c r="B240" s="6" t="s">
        <v>228</v>
      </c>
      <c r="C240" s="6" t="s">
        <v>381</v>
      </c>
      <c r="D240" s="6"/>
      <c r="E240" s="6"/>
      <c r="F240" s="7">
        <f>35318.4-5.2</f>
        <v>35313.200000000004</v>
      </c>
    </row>
    <row r="241" spans="1:6" x14ac:dyDescent="0.2">
      <c r="A241" s="5" t="s">
        <v>233</v>
      </c>
      <c r="B241" s="6" t="s">
        <v>228</v>
      </c>
      <c r="C241" s="6" t="s">
        <v>232</v>
      </c>
      <c r="D241" s="6"/>
      <c r="E241" s="6"/>
      <c r="F241" s="7">
        <v>9408.5</v>
      </c>
    </row>
    <row r="242" spans="1:6" ht="21" x14ac:dyDescent="0.2">
      <c r="A242" s="5" t="s">
        <v>235</v>
      </c>
      <c r="B242" s="6" t="s">
        <v>228</v>
      </c>
      <c r="C242" s="6" t="s">
        <v>232</v>
      </c>
      <c r="D242" s="6" t="s">
        <v>234</v>
      </c>
      <c r="E242" s="6"/>
      <c r="F242" s="7">
        <v>9408.5</v>
      </c>
    </row>
    <row r="243" spans="1:6" ht="22.5" x14ac:dyDescent="0.2">
      <c r="A243" s="14" t="s">
        <v>376</v>
      </c>
      <c r="B243" s="15" t="s">
        <v>228</v>
      </c>
      <c r="C243" s="15" t="s">
        <v>232</v>
      </c>
      <c r="D243" s="15" t="s">
        <v>234</v>
      </c>
      <c r="E243" s="15" t="s">
        <v>377</v>
      </c>
      <c r="F243" s="16">
        <v>9408.5</v>
      </c>
    </row>
    <row r="244" spans="1:6" x14ac:dyDescent="0.2">
      <c r="A244" s="5" t="s">
        <v>160</v>
      </c>
      <c r="B244" s="6" t="s">
        <v>228</v>
      </c>
      <c r="C244" s="6" t="s">
        <v>159</v>
      </c>
      <c r="D244" s="6"/>
      <c r="E244" s="6"/>
      <c r="F244" s="7">
        <f>25909.9-5.2</f>
        <v>25904.7</v>
      </c>
    </row>
    <row r="245" spans="1:6" ht="94.5" x14ac:dyDescent="0.2">
      <c r="A245" s="8" t="s">
        <v>237</v>
      </c>
      <c r="B245" s="6" t="s">
        <v>228</v>
      </c>
      <c r="C245" s="6" t="s">
        <v>159</v>
      </c>
      <c r="D245" s="6" t="s">
        <v>236</v>
      </c>
      <c r="E245" s="6"/>
      <c r="F245" s="7">
        <v>180</v>
      </c>
    </row>
    <row r="246" spans="1:6" ht="22.5" x14ac:dyDescent="0.2">
      <c r="A246" s="14" t="s">
        <v>376</v>
      </c>
      <c r="B246" s="15" t="s">
        <v>228</v>
      </c>
      <c r="C246" s="15" t="s">
        <v>159</v>
      </c>
      <c r="D246" s="15" t="s">
        <v>236</v>
      </c>
      <c r="E246" s="15" t="s">
        <v>377</v>
      </c>
      <c r="F246" s="16">
        <v>180</v>
      </c>
    </row>
    <row r="247" spans="1:6" ht="84" x14ac:dyDescent="0.2">
      <c r="A247" s="8" t="s">
        <v>239</v>
      </c>
      <c r="B247" s="6" t="s">
        <v>228</v>
      </c>
      <c r="C247" s="6" t="s">
        <v>159</v>
      </c>
      <c r="D247" s="6" t="s">
        <v>238</v>
      </c>
      <c r="E247" s="6"/>
      <c r="F247" s="7">
        <v>9650</v>
      </c>
    </row>
    <row r="248" spans="1:6" ht="22.5" x14ac:dyDescent="0.2">
      <c r="A248" s="14" t="s">
        <v>358</v>
      </c>
      <c r="B248" s="15" t="s">
        <v>228</v>
      </c>
      <c r="C248" s="15" t="s">
        <v>159</v>
      </c>
      <c r="D248" s="15" t="s">
        <v>238</v>
      </c>
      <c r="E248" s="15" t="s">
        <v>359</v>
      </c>
      <c r="F248" s="16">
        <v>150</v>
      </c>
    </row>
    <row r="249" spans="1:6" ht="22.5" x14ac:dyDescent="0.2">
      <c r="A249" s="14" t="s">
        <v>390</v>
      </c>
      <c r="B249" s="15" t="s">
        <v>228</v>
      </c>
      <c r="C249" s="15" t="s">
        <v>159</v>
      </c>
      <c r="D249" s="15" t="s">
        <v>238</v>
      </c>
      <c r="E249" s="15" t="s">
        <v>391</v>
      </c>
      <c r="F249" s="16">
        <v>9500</v>
      </c>
    </row>
    <row r="250" spans="1:6" ht="73.5" x14ac:dyDescent="0.2">
      <c r="A250" s="8" t="s">
        <v>241</v>
      </c>
      <c r="B250" s="6" t="s">
        <v>228</v>
      </c>
      <c r="C250" s="6" t="s">
        <v>159</v>
      </c>
      <c r="D250" s="6" t="s">
        <v>240</v>
      </c>
      <c r="E250" s="6"/>
      <c r="F250" s="7">
        <v>9219.6</v>
      </c>
    </row>
    <row r="251" spans="1:6" ht="22.5" x14ac:dyDescent="0.2">
      <c r="A251" s="14" t="s">
        <v>358</v>
      </c>
      <c r="B251" s="15" t="s">
        <v>228</v>
      </c>
      <c r="C251" s="15" t="s">
        <v>159</v>
      </c>
      <c r="D251" s="15" t="s">
        <v>240</v>
      </c>
      <c r="E251" s="15" t="s">
        <v>359</v>
      </c>
      <c r="F251" s="16">
        <v>150</v>
      </c>
    </row>
    <row r="252" spans="1:6" ht="22.5" x14ac:dyDescent="0.2">
      <c r="A252" s="14" t="s">
        <v>390</v>
      </c>
      <c r="B252" s="15" t="s">
        <v>228</v>
      </c>
      <c r="C252" s="15" t="s">
        <v>159</v>
      </c>
      <c r="D252" s="15" t="s">
        <v>240</v>
      </c>
      <c r="E252" s="15" t="s">
        <v>391</v>
      </c>
      <c r="F252" s="16">
        <v>9069.6</v>
      </c>
    </row>
    <row r="253" spans="1:6" ht="73.5" x14ac:dyDescent="0.2">
      <c r="A253" s="8" t="s">
        <v>243</v>
      </c>
      <c r="B253" s="6" t="s">
        <v>228</v>
      </c>
      <c r="C253" s="6" t="s">
        <v>159</v>
      </c>
      <c r="D253" s="6" t="s">
        <v>242</v>
      </c>
      <c r="E253" s="6"/>
      <c r="F253" s="7">
        <v>609.20000000000005</v>
      </c>
    </row>
    <row r="254" spans="1:6" ht="22.5" x14ac:dyDescent="0.2">
      <c r="A254" s="14" t="s">
        <v>358</v>
      </c>
      <c r="B254" s="15" t="s">
        <v>228</v>
      </c>
      <c r="C254" s="15" t="s">
        <v>159</v>
      </c>
      <c r="D254" s="15" t="s">
        <v>242</v>
      </c>
      <c r="E254" s="15" t="s">
        <v>359</v>
      </c>
      <c r="F254" s="16">
        <v>3.2</v>
      </c>
    </row>
    <row r="255" spans="1:6" ht="22.5" x14ac:dyDescent="0.2">
      <c r="A255" s="14" t="s">
        <v>390</v>
      </c>
      <c r="B255" s="15" t="s">
        <v>228</v>
      </c>
      <c r="C255" s="15" t="s">
        <v>159</v>
      </c>
      <c r="D255" s="15" t="s">
        <v>242</v>
      </c>
      <c r="E255" s="15" t="s">
        <v>391</v>
      </c>
      <c r="F255" s="16">
        <v>606</v>
      </c>
    </row>
    <row r="256" spans="1:6" ht="73.5" x14ac:dyDescent="0.2">
      <c r="A256" s="8" t="s">
        <v>245</v>
      </c>
      <c r="B256" s="6" t="s">
        <v>228</v>
      </c>
      <c r="C256" s="6" t="s">
        <v>159</v>
      </c>
      <c r="D256" s="6" t="s">
        <v>244</v>
      </c>
      <c r="E256" s="6"/>
      <c r="F256" s="7">
        <v>3200.9</v>
      </c>
    </row>
    <row r="257" spans="1:6" ht="22.5" x14ac:dyDescent="0.2">
      <c r="A257" s="14" t="s">
        <v>376</v>
      </c>
      <c r="B257" s="15" t="s">
        <v>228</v>
      </c>
      <c r="C257" s="15" t="s">
        <v>159</v>
      </c>
      <c r="D257" s="15" t="s">
        <v>244</v>
      </c>
      <c r="E257" s="15" t="s">
        <v>377</v>
      </c>
      <c r="F257" s="16">
        <v>3200.9</v>
      </c>
    </row>
    <row r="258" spans="1:6" ht="84" x14ac:dyDescent="0.2">
      <c r="A258" s="8" t="s">
        <v>247</v>
      </c>
      <c r="B258" s="6" t="s">
        <v>228</v>
      </c>
      <c r="C258" s="6" t="s">
        <v>159</v>
      </c>
      <c r="D258" s="6" t="s">
        <v>246</v>
      </c>
      <c r="E258" s="6"/>
      <c r="F258" s="7">
        <v>100.5</v>
      </c>
    </row>
    <row r="259" spans="1:6" ht="22.5" x14ac:dyDescent="0.2">
      <c r="A259" s="14" t="s">
        <v>358</v>
      </c>
      <c r="B259" s="15" t="s">
        <v>228</v>
      </c>
      <c r="C259" s="15" t="s">
        <v>159</v>
      </c>
      <c r="D259" s="15" t="s">
        <v>246</v>
      </c>
      <c r="E259" s="15" t="s">
        <v>359</v>
      </c>
      <c r="F259" s="16">
        <v>0.5</v>
      </c>
    </row>
    <row r="260" spans="1:6" ht="22.5" x14ac:dyDescent="0.2">
      <c r="A260" s="14" t="s">
        <v>390</v>
      </c>
      <c r="B260" s="15" t="s">
        <v>228</v>
      </c>
      <c r="C260" s="15" t="s">
        <v>159</v>
      </c>
      <c r="D260" s="15" t="s">
        <v>246</v>
      </c>
      <c r="E260" s="15" t="s">
        <v>391</v>
      </c>
      <c r="F260" s="16">
        <v>100</v>
      </c>
    </row>
    <row r="261" spans="1:6" ht="84" x14ac:dyDescent="0.2">
      <c r="A261" s="8" t="s">
        <v>249</v>
      </c>
      <c r="B261" s="6" t="s">
        <v>228</v>
      </c>
      <c r="C261" s="6" t="s">
        <v>159</v>
      </c>
      <c r="D261" s="6" t="s">
        <v>248</v>
      </c>
      <c r="E261" s="6"/>
      <c r="F261" s="7">
        <f>F262+F263</f>
        <v>214.2</v>
      </c>
    </row>
    <row r="262" spans="1:6" ht="22.5" x14ac:dyDescent="0.2">
      <c r="A262" s="14" t="s">
        <v>358</v>
      </c>
      <c r="B262" s="15" t="s">
        <v>228</v>
      </c>
      <c r="C262" s="15" t="s">
        <v>159</v>
      </c>
      <c r="D262" s="15" t="s">
        <v>248</v>
      </c>
      <c r="E262" s="15" t="s">
        <v>359</v>
      </c>
      <c r="F262" s="16">
        <v>1.5</v>
      </c>
    </row>
    <row r="263" spans="1:6" ht="22.5" x14ac:dyDescent="0.2">
      <c r="A263" s="14" t="s">
        <v>390</v>
      </c>
      <c r="B263" s="15" t="s">
        <v>228</v>
      </c>
      <c r="C263" s="15" t="s">
        <v>159</v>
      </c>
      <c r="D263" s="15" t="s">
        <v>248</v>
      </c>
      <c r="E263" s="15" t="s">
        <v>391</v>
      </c>
      <c r="F263" s="16">
        <f>300-87.3</f>
        <v>212.7</v>
      </c>
    </row>
    <row r="264" spans="1:6" ht="64.150000000000006" customHeight="1" x14ac:dyDescent="0.2">
      <c r="A264" s="8" t="s">
        <v>251</v>
      </c>
      <c r="B264" s="6" t="s">
        <v>228</v>
      </c>
      <c r="C264" s="6" t="s">
        <v>159</v>
      </c>
      <c r="D264" s="6" t="s">
        <v>250</v>
      </c>
      <c r="E264" s="6"/>
      <c r="F264" s="7">
        <v>286.5</v>
      </c>
    </row>
    <row r="265" spans="1:6" ht="22.5" x14ac:dyDescent="0.2">
      <c r="A265" s="14" t="s">
        <v>358</v>
      </c>
      <c r="B265" s="15" t="s">
        <v>228</v>
      </c>
      <c r="C265" s="15" t="s">
        <v>159</v>
      </c>
      <c r="D265" s="15" t="s">
        <v>250</v>
      </c>
      <c r="E265" s="15" t="s">
        <v>359</v>
      </c>
      <c r="F265" s="16">
        <v>1.5</v>
      </c>
    </row>
    <row r="266" spans="1:6" ht="22.5" x14ac:dyDescent="0.2">
      <c r="A266" s="14" t="s">
        <v>390</v>
      </c>
      <c r="B266" s="15" t="s">
        <v>228</v>
      </c>
      <c r="C266" s="15" t="s">
        <v>159</v>
      </c>
      <c r="D266" s="15" t="s">
        <v>250</v>
      </c>
      <c r="E266" s="15" t="s">
        <v>391</v>
      </c>
      <c r="F266" s="16">
        <v>285</v>
      </c>
    </row>
    <row r="267" spans="1:6" ht="73.5" x14ac:dyDescent="0.2">
      <c r="A267" s="8" t="s">
        <v>253</v>
      </c>
      <c r="B267" s="6" t="s">
        <v>228</v>
      </c>
      <c r="C267" s="6" t="s">
        <v>159</v>
      </c>
      <c r="D267" s="6" t="s">
        <v>252</v>
      </c>
      <c r="E267" s="6"/>
      <c r="F267" s="7">
        <f>F268+F269</f>
        <v>292</v>
      </c>
    </row>
    <row r="268" spans="1:6" ht="22.5" x14ac:dyDescent="0.2">
      <c r="A268" s="14" t="s">
        <v>358</v>
      </c>
      <c r="B268" s="15" t="s">
        <v>228</v>
      </c>
      <c r="C268" s="15" t="s">
        <v>159</v>
      </c>
      <c r="D268" s="15" t="s">
        <v>252</v>
      </c>
      <c r="E268" s="15" t="s">
        <v>359</v>
      </c>
      <c r="F268" s="16">
        <v>3.7</v>
      </c>
    </row>
    <row r="269" spans="1:6" ht="22.5" x14ac:dyDescent="0.2">
      <c r="A269" s="14" t="s">
        <v>390</v>
      </c>
      <c r="B269" s="15" t="s">
        <v>228</v>
      </c>
      <c r="C269" s="15" t="s">
        <v>159</v>
      </c>
      <c r="D269" s="15" t="s">
        <v>252</v>
      </c>
      <c r="E269" s="15" t="s">
        <v>391</v>
      </c>
      <c r="F269" s="16">
        <f>201+87.3</f>
        <v>288.3</v>
      </c>
    </row>
    <row r="270" spans="1:6" ht="84" x14ac:dyDescent="0.2">
      <c r="A270" s="8" t="s">
        <v>255</v>
      </c>
      <c r="B270" s="6" t="s">
        <v>228</v>
      </c>
      <c r="C270" s="6" t="s">
        <v>159</v>
      </c>
      <c r="D270" s="6" t="s">
        <v>254</v>
      </c>
      <c r="E270" s="6"/>
      <c r="F270" s="7">
        <v>50.3</v>
      </c>
    </row>
    <row r="271" spans="1:6" ht="22.5" x14ac:dyDescent="0.2">
      <c r="A271" s="14" t="s">
        <v>358</v>
      </c>
      <c r="B271" s="15" t="s">
        <v>228</v>
      </c>
      <c r="C271" s="15" t="s">
        <v>159</v>
      </c>
      <c r="D271" s="15" t="s">
        <v>254</v>
      </c>
      <c r="E271" s="15" t="s">
        <v>359</v>
      </c>
      <c r="F271" s="16">
        <v>0.3</v>
      </c>
    </row>
    <row r="272" spans="1:6" ht="22.5" x14ac:dyDescent="0.2">
      <c r="A272" s="14" t="s">
        <v>390</v>
      </c>
      <c r="B272" s="15" t="s">
        <v>228</v>
      </c>
      <c r="C272" s="15" t="s">
        <v>159</v>
      </c>
      <c r="D272" s="15" t="s">
        <v>254</v>
      </c>
      <c r="E272" s="15" t="s">
        <v>391</v>
      </c>
      <c r="F272" s="16">
        <v>50</v>
      </c>
    </row>
    <row r="273" spans="1:6" ht="84" x14ac:dyDescent="0.2">
      <c r="A273" s="8" t="s">
        <v>257</v>
      </c>
      <c r="B273" s="6" t="s">
        <v>228</v>
      </c>
      <c r="C273" s="6" t="s">
        <v>159</v>
      </c>
      <c r="D273" s="6" t="s">
        <v>256</v>
      </c>
      <c r="E273" s="6"/>
      <c r="F273" s="7">
        <v>101.5</v>
      </c>
    </row>
    <row r="274" spans="1:6" ht="22.5" x14ac:dyDescent="0.2">
      <c r="A274" s="14" t="s">
        <v>358</v>
      </c>
      <c r="B274" s="15" t="s">
        <v>228</v>
      </c>
      <c r="C274" s="15" t="s">
        <v>159</v>
      </c>
      <c r="D274" s="15" t="s">
        <v>256</v>
      </c>
      <c r="E274" s="15" t="s">
        <v>359</v>
      </c>
      <c r="F274" s="16">
        <v>1.5</v>
      </c>
    </row>
    <row r="275" spans="1:6" ht="22.5" x14ac:dyDescent="0.2">
      <c r="A275" s="14" t="s">
        <v>390</v>
      </c>
      <c r="B275" s="15" t="s">
        <v>228</v>
      </c>
      <c r="C275" s="15" t="s">
        <v>159</v>
      </c>
      <c r="D275" s="15" t="s">
        <v>256</v>
      </c>
      <c r="E275" s="15" t="s">
        <v>391</v>
      </c>
      <c r="F275" s="16">
        <v>100</v>
      </c>
    </row>
    <row r="276" spans="1:6" ht="21" hidden="1" outlineLevel="1" x14ac:dyDescent="0.2">
      <c r="A276" s="5" t="s">
        <v>17</v>
      </c>
      <c r="B276" s="6" t="s">
        <v>228</v>
      </c>
      <c r="C276" s="6" t="s">
        <v>159</v>
      </c>
      <c r="D276" s="6" t="s">
        <v>16</v>
      </c>
      <c r="E276" s="6"/>
      <c r="F276" s="7">
        <v>0</v>
      </c>
    </row>
    <row r="277" spans="1:6" ht="22.5" hidden="1" outlineLevel="1" x14ac:dyDescent="0.2">
      <c r="A277" s="14" t="s">
        <v>390</v>
      </c>
      <c r="B277" s="15" t="s">
        <v>228</v>
      </c>
      <c r="C277" s="15" t="s">
        <v>159</v>
      </c>
      <c r="D277" s="15" t="s">
        <v>16</v>
      </c>
      <c r="E277" s="15" t="s">
        <v>391</v>
      </c>
      <c r="F277" s="16">
        <v>0</v>
      </c>
    </row>
    <row r="278" spans="1:6" ht="21" collapsed="1" x14ac:dyDescent="0.2">
      <c r="A278" s="5" t="s">
        <v>259</v>
      </c>
      <c r="B278" s="6" t="s">
        <v>228</v>
      </c>
      <c r="C278" s="6" t="s">
        <v>159</v>
      </c>
      <c r="D278" s="6" t="s">
        <v>258</v>
      </c>
      <c r="E278" s="6"/>
      <c r="F278" s="7">
        <v>2000</v>
      </c>
    </row>
    <row r="279" spans="1:6" ht="22.5" x14ac:dyDescent="0.2">
      <c r="A279" s="14" t="s">
        <v>390</v>
      </c>
      <c r="B279" s="15" t="s">
        <v>228</v>
      </c>
      <c r="C279" s="15" t="s">
        <v>159</v>
      </c>
      <c r="D279" s="15" t="s">
        <v>258</v>
      </c>
      <c r="E279" s="15" t="s">
        <v>391</v>
      </c>
      <c r="F279" s="16">
        <v>2000</v>
      </c>
    </row>
    <row r="280" spans="1:6" ht="38.25" x14ac:dyDescent="0.2">
      <c r="A280" s="18" t="s">
        <v>261</v>
      </c>
      <c r="B280" s="6" t="s">
        <v>260</v>
      </c>
      <c r="C280" s="6"/>
      <c r="D280" s="6"/>
      <c r="E280" s="6"/>
      <c r="F280" s="7">
        <f>195808.3+16307.1+750</f>
        <v>212865.4</v>
      </c>
    </row>
    <row r="281" spans="1:6" x14ac:dyDescent="0.2">
      <c r="A281" s="5" t="s">
        <v>366</v>
      </c>
      <c r="B281" s="6" t="s">
        <v>260</v>
      </c>
      <c r="C281" s="6" t="s">
        <v>367</v>
      </c>
      <c r="D281" s="6"/>
      <c r="E281" s="6"/>
      <c r="F281" s="7">
        <v>58859.6</v>
      </c>
    </row>
    <row r="282" spans="1:6" x14ac:dyDescent="0.2">
      <c r="A282" s="5" t="s">
        <v>43</v>
      </c>
      <c r="B282" s="6" t="s">
        <v>260</v>
      </c>
      <c r="C282" s="6" t="s">
        <v>42</v>
      </c>
      <c r="D282" s="6"/>
      <c r="E282" s="6"/>
      <c r="F282" s="7">
        <v>58859.6</v>
      </c>
    </row>
    <row r="283" spans="1:6" ht="115.5" x14ac:dyDescent="0.2">
      <c r="A283" s="8" t="s">
        <v>263</v>
      </c>
      <c r="B283" s="6" t="s">
        <v>260</v>
      </c>
      <c r="C283" s="6" t="s">
        <v>42</v>
      </c>
      <c r="D283" s="6" t="s">
        <v>262</v>
      </c>
      <c r="E283" s="6"/>
      <c r="F283" s="7">
        <v>18380</v>
      </c>
    </row>
    <row r="284" spans="1:6" ht="22.5" x14ac:dyDescent="0.2">
      <c r="A284" s="14" t="s">
        <v>358</v>
      </c>
      <c r="B284" s="15" t="s">
        <v>260</v>
      </c>
      <c r="C284" s="15" t="s">
        <v>42</v>
      </c>
      <c r="D284" s="15" t="s">
        <v>262</v>
      </c>
      <c r="E284" s="15" t="s">
        <v>359</v>
      </c>
      <c r="F284" s="16">
        <v>18380</v>
      </c>
    </row>
    <row r="285" spans="1:6" ht="136.5" x14ac:dyDescent="0.2">
      <c r="A285" s="8" t="s">
        <v>53</v>
      </c>
      <c r="B285" s="6" t="s">
        <v>260</v>
      </c>
      <c r="C285" s="6" t="s">
        <v>42</v>
      </c>
      <c r="D285" s="6" t="s">
        <v>52</v>
      </c>
      <c r="E285" s="6"/>
      <c r="F285" s="7">
        <v>16100</v>
      </c>
    </row>
    <row r="286" spans="1:6" ht="22.5" x14ac:dyDescent="0.2">
      <c r="A286" s="14" t="s">
        <v>358</v>
      </c>
      <c r="B286" s="15" t="s">
        <v>260</v>
      </c>
      <c r="C286" s="15" t="s">
        <v>42</v>
      </c>
      <c r="D286" s="15" t="s">
        <v>52</v>
      </c>
      <c r="E286" s="15" t="s">
        <v>359</v>
      </c>
      <c r="F286" s="16">
        <v>16100</v>
      </c>
    </row>
    <row r="287" spans="1:6" ht="115.5" x14ac:dyDescent="0.2">
      <c r="A287" s="8" t="s">
        <v>265</v>
      </c>
      <c r="B287" s="6" t="s">
        <v>260</v>
      </c>
      <c r="C287" s="6" t="s">
        <v>42</v>
      </c>
      <c r="D287" s="6" t="s">
        <v>264</v>
      </c>
      <c r="E287" s="6"/>
      <c r="F287" s="7">
        <v>4739.3999999999996</v>
      </c>
    </row>
    <row r="288" spans="1:6" ht="22.5" x14ac:dyDescent="0.2">
      <c r="A288" s="14" t="s">
        <v>358</v>
      </c>
      <c r="B288" s="15" t="s">
        <v>260</v>
      </c>
      <c r="C288" s="15" t="s">
        <v>42</v>
      </c>
      <c r="D288" s="15" t="s">
        <v>264</v>
      </c>
      <c r="E288" s="15" t="s">
        <v>359</v>
      </c>
      <c r="F288" s="16">
        <v>4739.3999999999996</v>
      </c>
    </row>
    <row r="289" spans="1:6" ht="63" x14ac:dyDescent="0.2">
      <c r="A289" s="5" t="s">
        <v>267</v>
      </c>
      <c r="B289" s="6" t="s">
        <v>260</v>
      </c>
      <c r="C289" s="6" t="s">
        <v>42</v>
      </c>
      <c r="D289" s="6" t="s">
        <v>266</v>
      </c>
      <c r="E289" s="6"/>
      <c r="F289" s="7">
        <v>3424.7</v>
      </c>
    </row>
    <row r="290" spans="1:6" ht="22.5" x14ac:dyDescent="0.2">
      <c r="A290" s="14" t="s">
        <v>358</v>
      </c>
      <c r="B290" s="15" t="s">
        <v>260</v>
      </c>
      <c r="C290" s="15" t="s">
        <v>42</v>
      </c>
      <c r="D290" s="15" t="s">
        <v>266</v>
      </c>
      <c r="E290" s="15" t="s">
        <v>359</v>
      </c>
      <c r="F290" s="16">
        <v>3424.7</v>
      </c>
    </row>
    <row r="291" spans="1:6" ht="124.15" customHeight="1" x14ac:dyDescent="0.2">
      <c r="A291" s="8" t="s">
        <v>269</v>
      </c>
      <c r="B291" s="6" t="s">
        <v>260</v>
      </c>
      <c r="C291" s="6" t="s">
        <v>42</v>
      </c>
      <c r="D291" s="6" t="s">
        <v>268</v>
      </c>
      <c r="E291" s="6"/>
      <c r="F291" s="7">
        <v>1000</v>
      </c>
    </row>
    <row r="292" spans="1:6" ht="22.5" x14ac:dyDescent="0.2">
      <c r="A292" s="14" t="s">
        <v>358</v>
      </c>
      <c r="B292" s="15" t="s">
        <v>260</v>
      </c>
      <c r="C292" s="15" t="s">
        <v>42</v>
      </c>
      <c r="D292" s="15" t="s">
        <v>268</v>
      </c>
      <c r="E292" s="15" t="s">
        <v>359</v>
      </c>
      <c r="F292" s="16">
        <v>1000</v>
      </c>
    </row>
    <row r="293" spans="1:6" ht="112.15" customHeight="1" x14ac:dyDescent="0.2">
      <c r="A293" s="8" t="s">
        <v>271</v>
      </c>
      <c r="B293" s="6" t="s">
        <v>260</v>
      </c>
      <c r="C293" s="6" t="s">
        <v>42</v>
      </c>
      <c r="D293" s="6" t="s">
        <v>270</v>
      </c>
      <c r="E293" s="6"/>
      <c r="F293" s="7">
        <v>14358.5</v>
      </c>
    </row>
    <row r="294" spans="1:6" ht="22.5" x14ac:dyDescent="0.2">
      <c r="A294" s="14" t="s">
        <v>358</v>
      </c>
      <c r="B294" s="15" t="s">
        <v>260</v>
      </c>
      <c r="C294" s="15" t="s">
        <v>42</v>
      </c>
      <c r="D294" s="15" t="s">
        <v>270</v>
      </c>
      <c r="E294" s="15" t="s">
        <v>359</v>
      </c>
      <c r="F294" s="16">
        <v>14358.5</v>
      </c>
    </row>
    <row r="295" spans="1:6" ht="84" x14ac:dyDescent="0.2">
      <c r="A295" s="8" t="s">
        <v>273</v>
      </c>
      <c r="B295" s="6" t="s">
        <v>260</v>
      </c>
      <c r="C295" s="6" t="s">
        <v>42</v>
      </c>
      <c r="D295" s="6" t="s">
        <v>272</v>
      </c>
      <c r="E295" s="6"/>
      <c r="F295" s="7">
        <v>857</v>
      </c>
    </row>
    <row r="296" spans="1:6" ht="22.5" x14ac:dyDescent="0.2">
      <c r="A296" s="14" t="s">
        <v>358</v>
      </c>
      <c r="B296" s="15" t="s">
        <v>260</v>
      </c>
      <c r="C296" s="15" t="s">
        <v>42</v>
      </c>
      <c r="D296" s="15" t="s">
        <v>272</v>
      </c>
      <c r="E296" s="15" t="s">
        <v>359</v>
      </c>
      <c r="F296" s="16">
        <v>857</v>
      </c>
    </row>
    <row r="297" spans="1:6" x14ac:dyDescent="0.2">
      <c r="A297" s="5" t="s">
        <v>372</v>
      </c>
      <c r="B297" s="6" t="s">
        <v>260</v>
      </c>
      <c r="C297" s="6" t="s">
        <v>373</v>
      </c>
      <c r="D297" s="6"/>
      <c r="E297" s="6"/>
      <c r="F297" s="7">
        <f>136948.7+16307.1+750</f>
        <v>154005.80000000002</v>
      </c>
    </row>
    <row r="298" spans="1:6" x14ac:dyDescent="0.2">
      <c r="A298" s="5" t="s">
        <v>105</v>
      </c>
      <c r="B298" s="6" t="s">
        <v>260</v>
      </c>
      <c r="C298" s="6" t="s">
        <v>104</v>
      </c>
      <c r="D298" s="6"/>
      <c r="E298" s="6"/>
      <c r="F298" s="7">
        <f>134088.7+16307.1+750</f>
        <v>151145.80000000002</v>
      </c>
    </row>
    <row r="299" spans="1:6" ht="73.5" x14ac:dyDescent="0.2">
      <c r="A299" s="8" t="s">
        <v>275</v>
      </c>
      <c r="B299" s="6" t="s">
        <v>260</v>
      </c>
      <c r="C299" s="6" t="s">
        <v>104</v>
      </c>
      <c r="D299" s="6" t="s">
        <v>274</v>
      </c>
      <c r="E299" s="6"/>
      <c r="F299" s="7">
        <v>1750</v>
      </c>
    </row>
    <row r="300" spans="1:6" ht="45" x14ac:dyDescent="0.2">
      <c r="A300" s="14" t="s">
        <v>69</v>
      </c>
      <c r="B300" s="15" t="s">
        <v>260</v>
      </c>
      <c r="C300" s="15" t="s">
        <v>104</v>
      </c>
      <c r="D300" s="15" t="s">
        <v>274</v>
      </c>
      <c r="E300" s="15" t="s">
        <v>68</v>
      </c>
      <c r="F300" s="16">
        <v>1750</v>
      </c>
    </row>
    <row r="301" spans="1:6" ht="63.6" customHeight="1" x14ac:dyDescent="0.2">
      <c r="A301" s="8" t="s">
        <v>277</v>
      </c>
      <c r="B301" s="6" t="s">
        <v>260</v>
      </c>
      <c r="C301" s="6" t="s">
        <v>104</v>
      </c>
      <c r="D301" s="6" t="s">
        <v>276</v>
      </c>
      <c r="E301" s="6"/>
      <c r="F301" s="7">
        <v>8500</v>
      </c>
    </row>
    <row r="302" spans="1:6" ht="63" customHeight="1" x14ac:dyDescent="0.2">
      <c r="A302" s="17" t="s">
        <v>392</v>
      </c>
      <c r="B302" s="15" t="s">
        <v>260</v>
      </c>
      <c r="C302" s="15" t="s">
        <v>104</v>
      </c>
      <c r="D302" s="15" t="s">
        <v>276</v>
      </c>
      <c r="E302" s="15" t="s">
        <v>393</v>
      </c>
      <c r="F302" s="16">
        <v>8500</v>
      </c>
    </row>
    <row r="303" spans="1:6" ht="63.6" customHeight="1" x14ac:dyDescent="0.2">
      <c r="A303" s="8" t="s">
        <v>107</v>
      </c>
      <c r="B303" s="6" t="s">
        <v>260</v>
      </c>
      <c r="C303" s="6" t="s">
        <v>104</v>
      </c>
      <c r="D303" s="6" t="s">
        <v>106</v>
      </c>
      <c r="E303" s="6"/>
      <c r="F303" s="7">
        <v>8054.4</v>
      </c>
    </row>
    <row r="304" spans="1:6" ht="45" x14ac:dyDescent="0.2">
      <c r="A304" s="14" t="s">
        <v>69</v>
      </c>
      <c r="B304" s="15" t="s">
        <v>260</v>
      </c>
      <c r="C304" s="15" t="s">
        <v>104</v>
      </c>
      <c r="D304" s="15" t="s">
        <v>106</v>
      </c>
      <c r="E304" s="15" t="s">
        <v>68</v>
      </c>
      <c r="F304" s="16">
        <v>8054.4</v>
      </c>
    </row>
    <row r="305" spans="1:6" ht="84" x14ac:dyDescent="0.2">
      <c r="A305" s="8" t="s">
        <v>279</v>
      </c>
      <c r="B305" s="6" t="s">
        <v>260</v>
      </c>
      <c r="C305" s="6" t="s">
        <v>104</v>
      </c>
      <c r="D305" s="6" t="s">
        <v>278</v>
      </c>
      <c r="E305" s="6"/>
      <c r="F305" s="7">
        <v>2500</v>
      </c>
    </row>
    <row r="306" spans="1:6" ht="22.5" x14ac:dyDescent="0.2">
      <c r="A306" s="14" t="s">
        <v>358</v>
      </c>
      <c r="B306" s="15" t="s">
        <v>260</v>
      </c>
      <c r="C306" s="15" t="s">
        <v>104</v>
      </c>
      <c r="D306" s="15" t="s">
        <v>278</v>
      </c>
      <c r="E306" s="15" t="s">
        <v>359</v>
      </c>
      <c r="F306" s="16">
        <v>2500</v>
      </c>
    </row>
    <row r="307" spans="1:6" ht="94.5" x14ac:dyDescent="0.2">
      <c r="A307" s="8" t="s">
        <v>281</v>
      </c>
      <c r="B307" s="6" t="s">
        <v>260</v>
      </c>
      <c r="C307" s="6" t="s">
        <v>104</v>
      </c>
      <c r="D307" s="6" t="s">
        <v>280</v>
      </c>
      <c r="E307" s="6"/>
      <c r="F307" s="7">
        <v>37727</v>
      </c>
    </row>
    <row r="308" spans="1:6" x14ac:dyDescent="0.2">
      <c r="A308" s="14" t="s">
        <v>370</v>
      </c>
      <c r="B308" s="15" t="s">
        <v>260</v>
      </c>
      <c r="C308" s="15" t="s">
        <v>104</v>
      </c>
      <c r="D308" s="15" t="s">
        <v>280</v>
      </c>
      <c r="E308" s="15" t="s">
        <v>371</v>
      </c>
      <c r="F308" s="16">
        <v>23777</v>
      </c>
    </row>
    <row r="309" spans="1:6" ht="78.75" x14ac:dyDescent="0.2">
      <c r="A309" s="17" t="s">
        <v>392</v>
      </c>
      <c r="B309" s="15" t="s">
        <v>260</v>
      </c>
      <c r="C309" s="15" t="s">
        <v>104</v>
      </c>
      <c r="D309" s="15" t="s">
        <v>280</v>
      </c>
      <c r="E309" s="15" t="s">
        <v>393</v>
      </c>
      <c r="F309" s="16">
        <v>13950</v>
      </c>
    </row>
    <row r="310" spans="1:6" ht="94.5" x14ac:dyDescent="0.2">
      <c r="A310" s="8" t="s">
        <v>283</v>
      </c>
      <c r="B310" s="6" t="s">
        <v>260</v>
      </c>
      <c r="C310" s="6" t="s">
        <v>104</v>
      </c>
      <c r="D310" s="6" t="s">
        <v>282</v>
      </c>
      <c r="E310" s="6"/>
      <c r="F310" s="7">
        <v>5999.3</v>
      </c>
    </row>
    <row r="311" spans="1:6" x14ac:dyDescent="0.2">
      <c r="A311" s="14" t="s">
        <v>370</v>
      </c>
      <c r="B311" s="15" t="s">
        <v>260</v>
      </c>
      <c r="C311" s="15" t="s">
        <v>104</v>
      </c>
      <c r="D311" s="15" t="s">
        <v>282</v>
      </c>
      <c r="E311" s="15" t="s">
        <v>371</v>
      </c>
      <c r="F311" s="16">
        <v>2249.3000000000002</v>
      </c>
    </row>
    <row r="312" spans="1:6" ht="78.75" x14ac:dyDescent="0.2">
      <c r="A312" s="17" t="s">
        <v>392</v>
      </c>
      <c r="B312" s="15" t="s">
        <v>260</v>
      </c>
      <c r="C312" s="15" t="s">
        <v>104</v>
      </c>
      <c r="D312" s="15" t="s">
        <v>282</v>
      </c>
      <c r="E312" s="15" t="s">
        <v>393</v>
      </c>
      <c r="F312" s="16">
        <v>3750</v>
      </c>
    </row>
    <row r="313" spans="1:6" ht="73.5" x14ac:dyDescent="0.2">
      <c r="A313" s="8" t="s">
        <v>285</v>
      </c>
      <c r="B313" s="6" t="s">
        <v>260</v>
      </c>
      <c r="C313" s="6" t="s">
        <v>104</v>
      </c>
      <c r="D313" s="6" t="s">
        <v>284</v>
      </c>
      <c r="E313" s="6"/>
      <c r="F313" s="7">
        <v>3598.4</v>
      </c>
    </row>
    <row r="314" spans="1:6" ht="45" x14ac:dyDescent="0.2">
      <c r="A314" s="14" t="s">
        <v>69</v>
      </c>
      <c r="B314" s="15" t="s">
        <v>260</v>
      </c>
      <c r="C314" s="15" t="s">
        <v>104</v>
      </c>
      <c r="D314" s="15" t="s">
        <v>284</v>
      </c>
      <c r="E314" s="15" t="s">
        <v>68</v>
      </c>
      <c r="F314" s="16">
        <v>3598.4</v>
      </c>
    </row>
    <row r="315" spans="1:6" ht="73.150000000000006" customHeight="1" x14ac:dyDescent="0.2">
      <c r="A315" s="8" t="s">
        <v>287</v>
      </c>
      <c r="B315" s="6" t="s">
        <v>260</v>
      </c>
      <c r="C315" s="6" t="s">
        <v>104</v>
      </c>
      <c r="D315" s="6" t="s">
        <v>286</v>
      </c>
      <c r="E315" s="6"/>
      <c r="F315" s="7">
        <v>2500</v>
      </c>
    </row>
    <row r="316" spans="1:6" ht="66" customHeight="1" x14ac:dyDescent="0.2">
      <c r="A316" s="17" t="s">
        <v>392</v>
      </c>
      <c r="B316" s="15" t="s">
        <v>260</v>
      </c>
      <c r="C316" s="15" t="s">
        <v>104</v>
      </c>
      <c r="D316" s="15" t="s">
        <v>286</v>
      </c>
      <c r="E316" s="15" t="s">
        <v>393</v>
      </c>
      <c r="F316" s="16">
        <v>2500</v>
      </c>
    </row>
    <row r="317" spans="1:6" ht="64.900000000000006" customHeight="1" x14ac:dyDescent="0.2">
      <c r="A317" s="8" t="s">
        <v>289</v>
      </c>
      <c r="B317" s="6" t="s">
        <v>260</v>
      </c>
      <c r="C317" s="6" t="s">
        <v>104</v>
      </c>
      <c r="D317" s="6" t="s">
        <v>288</v>
      </c>
      <c r="E317" s="6"/>
      <c r="F317" s="7">
        <v>11849.2</v>
      </c>
    </row>
    <row r="318" spans="1:6" ht="45" x14ac:dyDescent="0.2">
      <c r="A318" s="14" t="s">
        <v>69</v>
      </c>
      <c r="B318" s="15" t="s">
        <v>260</v>
      </c>
      <c r="C318" s="15" t="s">
        <v>104</v>
      </c>
      <c r="D318" s="15" t="s">
        <v>288</v>
      </c>
      <c r="E318" s="15" t="s">
        <v>68</v>
      </c>
      <c r="F318" s="16">
        <v>11849.2</v>
      </c>
    </row>
    <row r="319" spans="1:6" ht="73.5" x14ac:dyDescent="0.2">
      <c r="A319" s="8" t="s">
        <v>291</v>
      </c>
      <c r="B319" s="6" t="s">
        <v>260</v>
      </c>
      <c r="C319" s="6" t="s">
        <v>104</v>
      </c>
      <c r="D319" s="6" t="s">
        <v>290</v>
      </c>
      <c r="E319" s="6"/>
      <c r="F319" s="7">
        <v>2000</v>
      </c>
    </row>
    <row r="320" spans="1:6" x14ac:dyDescent="0.2">
      <c r="A320" s="14" t="s">
        <v>370</v>
      </c>
      <c r="B320" s="15" t="s">
        <v>260</v>
      </c>
      <c r="C320" s="15" t="s">
        <v>104</v>
      </c>
      <c r="D320" s="15" t="s">
        <v>290</v>
      </c>
      <c r="E320" s="15" t="s">
        <v>371</v>
      </c>
      <c r="F320" s="16">
        <v>2000</v>
      </c>
    </row>
    <row r="321" spans="1:6" ht="72.599999999999994" customHeight="1" x14ac:dyDescent="0.2">
      <c r="A321" s="8" t="s">
        <v>293</v>
      </c>
      <c r="B321" s="6" t="s">
        <v>260</v>
      </c>
      <c r="C321" s="6" t="s">
        <v>104</v>
      </c>
      <c r="D321" s="6" t="s">
        <v>292</v>
      </c>
      <c r="E321" s="6"/>
      <c r="F321" s="7">
        <v>1700</v>
      </c>
    </row>
    <row r="322" spans="1:6" ht="22.5" x14ac:dyDescent="0.2">
      <c r="A322" s="14" t="s">
        <v>358</v>
      </c>
      <c r="B322" s="15" t="s">
        <v>260</v>
      </c>
      <c r="C322" s="15" t="s">
        <v>104</v>
      </c>
      <c r="D322" s="15" t="s">
        <v>292</v>
      </c>
      <c r="E322" s="15" t="s">
        <v>359</v>
      </c>
      <c r="F322" s="16">
        <v>1700</v>
      </c>
    </row>
    <row r="323" spans="1:6" ht="126" x14ac:dyDescent="0.2">
      <c r="A323" s="8" t="s">
        <v>295</v>
      </c>
      <c r="B323" s="6" t="s">
        <v>260</v>
      </c>
      <c r="C323" s="6" t="s">
        <v>104</v>
      </c>
      <c r="D323" s="6" t="s">
        <v>294</v>
      </c>
      <c r="E323" s="6"/>
      <c r="F323" s="7">
        <v>31000</v>
      </c>
    </row>
    <row r="324" spans="1:6" ht="45" x14ac:dyDescent="0.2">
      <c r="A324" s="14" t="s">
        <v>69</v>
      </c>
      <c r="B324" s="15" t="s">
        <v>260</v>
      </c>
      <c r="C324" s="15" t="s">
        <v>104</v>
      </c>
      <c r="D324" s="15" t="s">
        <v>294</v>
      </c>
      <c r="E324" s="15" t="s">
        <v>68</v>
      </c>
      <c r="F324" s="16">
        <v>31000</v>
      </c>
    </row>
    <row r="325" spans="1:6" ht="84" x14ac:dyDescent="0.2">
      <c r="A325" s="8" t="s">
        <v>396</v>
      </c>
      <c r="B325" s="6" t="s">
        <v>260</v>
      </c>
      <c r="C325" s="6" t="s">
        <v>104</v>
      </c>
      <c r="D325" s="6" t="s">
        <v>296</v>
      </c>
      <c r="E325" s="6"/>
      <c r="F325" s="7">
        <f>F326</f>
        <v>16307.1</v>
      </c>
    </row>
    <row r="326" spans="1:6" ht="45" x14ac:dyDescent="0.2">
      <c r="A326" s="14" t="s">
        <v>69</v>
      </c>
      <c r="B326" s="15" t="s">
        <v>260</v>
      </c>
      <c r="C326" s="15" t="s">
        <v>104</v>
      </c>
      <c r="D326" s="15" t="s">
        <v>296</v>
      </c>
      <c r="E326" s="15" t="s">
        <v>68</v>
      </c>
      <c r="F326" s="16">
        <v>16307.1</v>
      </c>
    </row>
    <row r="327" spans="1:6" ht="70.900000000000006" customHeight="1" x14ac:dyDescent="0.2">
      <c r="A327" s="8" t="s">
        <v>297</v>
      </c>
      <c r="B327" s="6" t="s">
        <v>260</v>
      </c>
      <c r="C327" s="6" t="s">
        <v>104</v>
      </c>
      <c r="D327" s="6" t="s">
        <v>296</v>
      </c>
      <c r="E327" s="6"/>
      <c r="F327" s="7">
        <v>6192.9</v>
      </c>
    </row>
    <row r="328" spans="1:6" ht="45" x14ac:dyDescent="0.2">
      <c r="A328" s="14" t="s">
        <v>69</v>
      </c>
      <c r="B328" s="15" t="s">
        <v>260</v>
      </c>
      <c r="C328" s="15" t="s">
        <v>104</v>
      </c>
      <c r="D328" s="15" t="s">
        <v>296</v>
      </c>
      <c r="E328" s="15" t="s">
        <v>68</v>
      </c>
      <c r="F328" s="16">
        <v>6192.9</v>
      </c>
    </row>
    <row r="329" spans="1:6" ht="72" customHeight="1" x14ac:dyDescent="0.2">
      <c r="A329" s="8" t="s">
        <v>111</v>
      </c>
      <c r="B329" s="6" t="s">
        <v>260</v>
      </c>
      <c r="C329" s="6" t="s">
        <v>104</v>
      </c>
      <c r="D329" s="6" t="s">
        <v>110</v>
      </c>
      <c r="E329" s="6"/>
      <c r="F329" s="7">
        <f>F330</f>
        <v>3928.2</v>
      </c>
    </row>
    <row r="330" spans="1:6" x14ac:dyDescent="0.2">
      <c r="A330" s="14" t="s">
        <v>370</v>
      </c>
      <c r="B330" s="15" t="s">
        <v>260</v>
      </c>
      <c r="C330" s="15" t="s">
        <v>104</v>
      </c>
      <c r="D330" s="15" t="s">
        <v>110</v>
      </c>
      <c r="E330" s="15" t="s">
        <v>371</v>
      </c>
      <c r="F330" s="16">
        <f>3267.4+660.8</f>
        <v>3928.2</v>
      </c>
    </row>
    <row r="331" spans="1:6" ht="73.5" x14ac:dyDescent="0.2">
      <c r="A331" s="8" t="s">
        <v>299</v>
      </c>
      <c r="B331" s="6" t="s">
        <v>260</v>
      </c>
      <c r="C331" s="6" t="s">
        <v>104</v>
      </c>
      <c r="D331" s="6" t="s">
        <v>298</v>
      </c>
      <c r="E331" s="6"/>
      <c r="F331" s="7">
        <v>4500</v>
      </c>
    </row>
    <row r="332" spans="1:6" x14ac:dyDescent="0.2">
      <c r="A332" s="14" t="s">
        <v>370</v>
      </c>
      <c r="B332" s="15" t="s">
        <v>260</v>
      </c>
      <c r="C332" s="15" t="s">
        <v>104</v>
      </c>
      <c r="D332" s="15" t="s">
        <v>298</v>
      </c>
      <c r="E332" s="15" t="s">
        <v>371</v>
      </c>
      <c r="F332" s="16">
        <v>4500</v>
      </c>
    </row>
    <row r="333" spans="1:6" ht="82.9" customHeight="1" x14ac:dyDescent="0.2">
      <c r="A333" s="8" t="s">
        <v>301</v>
      </c>
      <c r="B333" s="6" t="s">
        <v>260</v>
      </c>
      <c r="C333" s="6" t="s">
        <v>104</v>
      </c>
      <c r="D333" s="6" t="s">
        <v>300</v>
      </c>
      <c r="E333" s="6"/>
      <c r="F333" s="7">
        <f>F334</f>
        <v>2500</v>
      </c>
    </row>
    <row r="334" spans="1:6" x14ac:dyDescent="0.2">
      <c r="A334" s="14" t="s">
        <v>370</v>
      </c>
      <c r="B334" s="15" t="s">
        <v>260</v>
      </c>
      <c r="C334" s="15" t="s">
        <v>104</v>
      </c>
      <c r="D334" s="15" t="s">
        <v>300</v>
      </c>
      <c r="E334" s="15" t="s">
        <v>371</v>
      </c>
      <c r="F334" s="16">
        <f>1750+750</f>
        <v>2500</v>
      </c>
    </row>
    <row r="335" spans="1:6" ht="115.5" x14ac:dyDescent="0.2">
      <c r="A335" s="8" t="s">
        <v>303</v>
      </c>
      <c r="B335" s="6" t="s">
        <v>260</v>
      </c>
      <c r="C335" s="6" t="s">
        <v>104</v>
      </c>
      <c r="D335" s="6" t="s">
        <v>302</v>
      </c>
      <c r="E335" s="6"/>
      <c r="F335" s="7">
        <f>F336</f>
        <v>39.200000000000045</v>
      </c>
    </row>
    <row r="336" spans="1:6" x14ac:dyDescent="0.2">
      <c r="A336" s="14" t="s">
        <v>370</v>
      </c>
      <c r="B336" s="15" t="s">
        <v>260</v>
      </c>
      <c r="C336" s="15" t="s">
        <v>104</v>
      </c>
      <c r="D336" s="15" t="s">
        <v>302</v>
      </c>
      <c r="E336" s="15" t="s">
        <v>371</v>
      </c>
      <c r="F336" s="16">
        <f>700-660.8</f>
        <v>39.200000000000045</v>
      </c>
    </row>
    <row r="337" spans="1:6" ht="31.5" x14ac:dyDescent="0.2">
      <c r="A337" s="5" t="s">
        <v>113</v>
      </c>
      <c r="B337" s="6" t="s">
        <v>260</v>
      </c>
      <c r="C337" s="6" t="s">
        <v>104</v>
      </c>
      <c r="D337" s="6" t="s">
        <v>112</v>
      </c>
      <c r="E337" s="6"/>
      <c r="F337" s="7">
        <v>500</v>
      </c>
    </row>
    <row r="338" spans="1:6" ht="45" x14ac:dyDescent="0.2">
      <c r="A338" s="14" t="s">
        <v>69</v>
      </c>
      <c r="B338" s="15" t="s">
        <v>260</v>
      </c>
      <c r="C338" s="15" t="s">
        <v>104</v>
      </c>
      <c r="D338" s="15" t="s">
        <v>112</v>
      </c>
      <c r="E338" s="15" t="s">
        <v>68</v>
      </c>
      <c r="F338" s="16">
        <v>500</v>
      </c>
    </row>
    <row r="339" spans="1:6" x14ac:dyDescent="0.2">
      <c r="A339" s="5" t="s">
        <v>121</v>
      </c>
      <c r="B339" s="6" t="s">
        <v>260</v>
      </c>
      <c r="C339" s="6" t="s">
        <v>120</v>
      </c>
      <c r="D339" s="6"/>
      <c r="E339" s="6"/>
      <c r="F339" s="7">
        <v>2860</v>
      </c>
    </row>
    <row r="340" spans="1:6" ht="84" x14ac:dyDescent="0.2">
      <c r="A340" s="8" t="s">
        <v>136</v>
      </c>
      <c r="B340" s="6" t="s">
        <v>260</v>
      </c>
      <c r="C340" s="6" t="s">
        <v>120</v>
      </c>
      <c r="D340" s="6" t="s">
        <v>135</v>
      </c>
      <c r="E340" s="6"/>
      <c r="F340" s="7">
        <v>1000</v>
      </c>
    </row>
    <row r="341" spans="1:6" ht="22.5" x14ac:dyDescent="0.2">
      <c r="A341" s="14" t="s">
        <v>358</v>
      </c>
      <c r="B341" s="15" t="s">
        <v>260</v>
      </c>
      <c r="C341" s="15" t="s">
        <v>120</v>
      </c>
      <c r="D341" s="15" t="s">
        <v>135</v>
      </c>
      <c r="E341" s="15" t="s">
        <v>359</v>
      </c>
      <c r="F341" s="16">
        <v>1000</v>
      </c>
    </row>
    <row r="342" spans="1:6" ht="21" x14ac:dyDescent="0.2">
      <c r="A342" s="5" t="s">
        <v>57</v>
      </c>
      <c r="B342" s="6" t="s">
        <v>260</v>
      </c>
      <c r="C342" s="6" t="s">
        <v>120</v>
      </c>
      <c r="D342" s="6" t="s">
        <v>304</v>
      </c>
      <c r="E342" s="6"/>
      <c r="F342" s="7">
        <v>1510</v>
      </c>
    </row>
    <row r="343" spans="1:6" ht="22.5" x14ac:dyDescent="0.2">
      <c r="A343" s="14" t="s">
        <v>358</v>
      </c>
      <c r="B343" s="15" t="s">
        <v>260</v>
      </c>
      <c r="C343" s="15" t="s">
        <v>120</v>
      </c>
      <c r="D343" s="15" t="s">
        <v>304</v>
      </c>
      <c r="E343" s="15" t="s">
        <v>359</v>
      </c>
      <c r="F343" s="16">
        <v>1510</v>
      </c>
    </row>
    <row r="344" spans="1:6" ht="21" x14ac:dyDescent="0.2">
      <c r="A344" s="5" t="s">
        <v>142</v>
      </c>
      <c r="B344" s="6" t="s">
        <v>260</v>
      </c>
      <c r="C344" s="6" t="s">
        <v>120</v>
      </c>
      <c r="D344" s="6" t="s">
        <v>141</v>
      </c>
      <c r="E344" s="6"/>
      <c r="F344" s="7">
        <v>350</v>
      </c>
    </row>
    <row r="345" spans="1:6" ht="22.5" x14ac:dyDescent="0.2">
      <c r="A345" s="14" t="s">
        <v>358</v>
      </c>
      <c r="B345" s="15" t="s">
        <v>260</v>
      </c>
      <c r="C345" s="15" t="s">
        <v>120</v>
      </c>
      <c r="D345" s="15" t="s">
        <v>141</v>
      </c>
      <c r="E345" s="15" t="s">
        <v>359</v>
      </c>
      <c r="F345" s="16">
        <v>350</v>
      </c>
    </row>
    <row r="346" spans="1:6" ht="21" x14ac:dyDescent="0.2">
      <c r="A346" s="5" t="s">
        <v>306</v>
      </c>
      <c r="B346" s="6" t="s">
        <v>305</v>
      </c>
      <c r="C346" s="6"/>
      <c r="D346" s="6"/>
      <c r="E346" s="6"/>
      <c r="F346" s="7">
        <v>134396.29999999999</v>
      </c>
    </row>
    <row r="347" spans="1:6" x14ac:dyDescent="0.2">
      <c r="A347" s="5" t="s">
        <v>378</v>
      </c>
      <c r="B347" s="6" t="s">
        <v>305</v>
      </c>
      <c r="C347" s="6" t="s">
        <v>379</v>
      </c>
      <c r="D347" s="6"/>
      <c r="E347" s="6"/>
      <c r="F347" s="7">
        <v>134396.29999999999</v>
      </c>
    </row>
    <row r="348" spans="1:6" x14ac:dyDescent="0.2">
      <c r="A348" s="5" t="s">
        <v>156</v>
      </c>
      <c r="B348" s="6" t="s">
        <v>305</v>
      </c>
      <c r="C348" s="6" t="s">
        <v>155</v>
      </c>
      <c r="D348" s="6"/>
      <c r="E348" s="6"/>
      <c r="F348" s="7">
        <v>120196.6</v>
      </c>
    </row>
    <row r="349" spans="1:6" ht="63" x14ac:dyDescent="0.2">
      <c r="A349" s="5" t="s">
        <v>308</v>
      </c>
      <c r="B349" s="6" t="s">
        <v>305</v>
      </c>
      <c r="C349" s="6" t="s">
        <v>155</v>
      </c>
      <c r="D349" s="6" t="s">
        <v>307</v>
      </c>
      <c r="E349" s="6"/>
      <c r="F349" s="7">
        <v>452</v>
      </c>
    </row>
    <row r="350" spans="1:6" ht="22.5" x14ac:dyDescent="0.2">
      <c r="A350" s="14" t="s">
        <v>358</v>
      </c>
      <c r="B350" s="15" t="s">
        <v>305</v>
      </c>
      <c r="C350" s="15" t="s">
        <v>155</v>
      </c>
      <c r="D350" s="15" t="s">
        <v>307</v>
      </c>
      <c r="E350" s="15" t="s">
        <v>359</v>
      </c>
      <c r="F350" s="16">
        <v>302</v>
      </c>
    </row>
    <row r="351" spans="1:6" x14ac:dyDescent="0.2">
      <c r="A351" s="14" t="s">
        <v>368</v>
      </c>
      <c r="B351" s="15" t="s">
        <v>305</v>
      </c>
      <c r="C351" s="15" t="s">
        <v>155</v>
      </c>
      <c r="D351" s="15" t="s">
        <v>307</v>
      </c>
      <c r="E351" s="15" t="s">
        <v>369</v>
      </c>
      <c r="F351" s="16">
        <v>150</v>
      </c>
    </row>
    <row r="352" spans="1:6" ht="52.5" x14ac:dyDescent="0.2">
      <c r="A352" s="5" t="s">
        <v>158</v>
      </c>
      <c r="B352" s="6" t="s">
        <v>305</v>
      </c>
      <c r="C352" s="6" t="s">
        <v>155</v>
      </c>
      <c r="D352" s="6" t="s">
        <v>157</v>
      </c>
      <c r="E352" s="6"/>
      <c r="F352" s="7">
        <v>4674</v>
      </c>
    </row>
    <row r="353" spans="1:6" ht="22.5" x14ac:dyDescent="0.2">
      <c r="A353" s="14" t="s">
        <v>358</v>
      </c>
      <c r="B353" s="15" t="s">
        <v>305</v>
      </c>
      <c r="C353" s="15" t="s">
        <v>155</v>
      </c>
      <c r="D353" s="15" t="s">
        <v>157</v>
      </c>
      <c r="E353" s="15" t="s">
        <v>359</v>
      </c>
      <c r="F353" s="16">
        <v>2556</v>
      </c>
    </row>
    <row r="354" spans="1:6" x14ac:dyDescent="0.2">
      <c r="A354" s="14" t="s">
        <v>368</v>
      </c>
      <c r="B354" s="15" t="s">
        <v>305</v>
      </c>
      <c r="C354" s="15" t="s">
        <v>155</v>
      </c>
      <c r="D354" s="15" t="s">
        <v>157</v>
      </c>
      <c r="E354" s="15" t="s">
        <v>369</v>
      </c>
      <c r="F354" s="16">
        <v>2118</v>
      </c>
    </row>
    <row r="355" spans="1:6" ht="94.5" x14ac:dyDescent="0.2">
      <c r="A355" s="8" t="s">
        <v>310</v>
      </c>
      <c r="B355" s="6" t="s">
        <v>305</v>
      </c>
      <c r="C355" s="6" t="s">
        <v>155</v>
      </c>
      <c r="D355" s="6" t="s">
        <v>309</v>
      </c>
      <c r="E355" s="6"/>
      <c r="F355" s="7">
        <v>926</v>
      </c>
    </row>
    <row r="356" spans="1:6" x14ac:dyDescent="0.2">
      <c r="A356" s="14" t="s">
        <v>368</v>
      </c>
      <c r="B356" s="15" t="s">
        <v>305</v>
      </c>
      <c r="C356" s="15" t="s">
        <v>155</v>
      </c>
      <c r="D356" s="15" t="s">
        <v>309</v>
      </c>
      <c r="E356" s="15" t="s">
        <v>369</v>
      </c>
      <c r="F356" s="16">
        <v>926</v>
      </c>
    </row>
    <row r="357" spans="1:6" ht="94.9" customHeight="1" x14ac:dyDescent="0.2">
      <c r="A357" s="8" t="s">
        <v>312</v>
      </c>
      <c r="B357" s="6" t="s">
        <v>305</v>
      </c>
      <c r="C357" s="6" t="s">
        <v>155</v>
      </c>
      <c r="D357" s="6" t="s">
        <v>311</v>
      </c>
      <c r="E357" s="6"/>
      <c r="F357" s="7">
        <v>281.5</v>
      </c>
    </row>
    <row r="358" spans="1:6" x14ac:dyDescent="0.2">
      <c r="A358" s="14" t="s">
        <v>368</v>
      </c>
      <c r="B358" s="15" t="s">
        <v>305</v>
      </c>
      <c r="C358" s="15" t="s">
        <v>155</v>
      </c>
      <c r="D358" s="15" t="s">
        <v>311</v>
      </c>
      <c r="E358" s="15" t="s">
        <v>369</v>
      </c>
      <c r="F358" s="16">
        <v>281.5</v>
      </c>
    </row>
    <row r="359" spans="1:6" ht="115.5" x14ac:dyDescent="0.2">
      <c r="A359" s="8" t="s">
        <v>314</v>
      </c>
      <c r="B359" s="6" t="s">
        <v>305</v>
      </c>
      <c r="C359" s="6" t="s">
        <v>155</v>
      </c>
      <c r="D359" s="6" t="s">
        <v>313</v>
      </c>
      <c r="E359" s="6"/>
      <c r="F359" s="7">
        <v>500</v>
      </c>
    </row>
    <row r="360" spans="1:6" x14ac:dyDescent="0.2">
      <c r="A360" s="14" t="s">
        <v>368</v>
      </c>
      <c r="B360" s="15" t="s">
        <v>305</v>
      </c>
      <c r="C360" s="15" t="s">
        <v>155</v>
      </c>
      <c r="D360" s="15" t="s">
        <v>313</v>
      </c>
      <c r="E360" s="15" t="s">
        <v>369</v>
      </c>
      <c r="F360" s="16">
        <v>500</v>
      </c>
    </row>
    <row r="361" spans="1:6" ht="52.5" x14ac:dyDescent="0.2">
      <c r="A361" s="5" t="s">
        <v>316</v>
      </c>
      <c r="B361" s="6" t="s">
        <v>305</v>
      </c>
      <c r="C361" s="6" t="s">
        <v>155</v>
      </c>
      <c r="D361" s="6" t="s">
        <v>315</v>
      </c>
      <c r="E361" s="6"/>
      <c r="F361" s="7">
        <v>67056.800000000003</v>
      </c>
    </row>
    <row r="362" spans="1:6" x14ac:dyDescent="0.2">
      <c r="A362" s="14" t="s">
        <v>368</v>
      </c>
      <c r="B362" s="15" t="s">
        <v>305</v>
      </c>
      <c r="C362" s="15" t="s">
        <v>155</v>
      </c>
      <c r="D362" s="15" t="s">
        <v>315</v>
      </c>
      <c r="E362" s="15" t="s">
        <v>369</v>
      </c>
      <c r="F362" s="16">
        <v>67056.800000000003</v>
      </c>
    </row>
    <row r="363" spans="1:6" ht="63" x14ac:dyDescent="0.2">
      <c r="A363" s="5" t="s">
        <v>318</v>
      </c>
      <c r="B363" s="6" t="s">
        <v>305</v>
      </c>
      <c r="C363" s="6" t="s">
        <v>155</v>
      </c>
      <c r="D363" s="6" t="s">
        <v>317</v>
      </c>
      <c r="E363" s="6"/>
      <c r="F363" s="7">
        <v>4381</v>
      </c>
    </row>
    <row r="364" spans="1:6" x14ac:dyDescent="0.2">
      <c r="A364" s="14" t="s">
        <v>368</v>
      </c>
      <c r="B364" s="15" t="s">
        <v>305</v>
      </c>
      <c r="C364" s="15" t="s">
        <v>155</v>
      </c>
      <c r="D364" s="15" t="s">
        <v>317</v>
      </c>
      <c r="E364" s="15" t="s">
        <v>369</v>
      </c>
      <c r="F364" s="16">
        <v>4381</v>
      </c>
    </row>
    <row r="365" spans="1:6" ht="52.5" x14ac:dyDescent="0.2">
      <c r="A365" s="5" t="s">
        <v>320</v>
      </c>
      <c r="B365" s="6" t="s">
        <v>305</v>
      </c>
      <c r="C365" s="6" t="s">
        <v>155</v>
      </c>
      <c r="D365" s="6" t="s">
        <v>319</v>
      </c>
      <c r="E365" s="6"/>
      <c r="F365" s="7">
        <v>25339.8</v>
      </c>
    </row>
    <row r="366" spans="1:6" x14ac:dyDescent="0.2">
      <c r="A366" s="14" t="s">
        <v>368</v>
      </c>
      <c r="B366" s="15" t="s">
        <v>305</v>
      </c>
      <c r="C366" s="15" t="s">
        <v>155</v>
      </c>
      <c r="D366" s="15" t="s">
        <v>319</v>
      </c>
      <c r="E366" s="15" t="s">
        <v>369</v>
      </c>
      <c r="F366" s="16">
        <v>25339.8</v>
      </c>
    </row>
    <row r="367" spans="1:6" ht="63" x14ac:dyDescent="0.2">
      <c r="A367" s="5" t="s">
        <v>322</v>
      </c>
      <c r="B367" s="6" t="s">
        <v>305</v>
      </c>
      <c r="C367" s="6" t="s">
        <v>155</v>
      </c>
      <c r="D367" s="6" t="s">
        <v>321</v>
      </c>
      <c r="E367" s="6"/>
      <c r="F367" s="7">
        <v>4600.3</v>
      </c>
    </row>
    <row r="368" spans="1:6" x14ac:dyDescent="0.2">
      <c r="A368" s="14" t="s">
        <v>368</v>
      </c>
      <c r="B368" s="15" t="s">
        <v>305</v>
      </c>
      <c r="C368" s="15" t="s">
        <v>155</v>
      </c>
      <c r="D368" s="15" t="s">
        <v>321</v>
      </c>
      <c r="E368" s="15" t="s">
        <v>369</v>
      </c>
      <c r="F368" s="16">
        <v>4600.3</v>
      </c>
    </row>
    <row r="369" spans="1:6" ht="52.5" x14ac:dyDescent="0.2">
      <c r="A369" s="5" t="s">
        <v>324</v>
      </c>
      <c r="B369" s="6" t="s">
        <v>305</v>
      </c>
      <c r="C369" s="6" t="s">
        <v>155</v>
      </c>
      <c r="D369" s="6" t="s">
        <v>323</v>
      </c>
      <c r="E369" s="6"/>
      <c r="F369" s="7">
        <v>4214.6000000000004</v>
      </c>
    </row>
    <row r="370" spans="1:6" x14ac:dyDescent="0.2">
      <c r="A370" s="14" t="s">
        <v>368</v>
      </c>
      <c r="B370" s="15" t="s">
        <v>305</v>
      </c>
      <c r="C370" s="15" t="s">
        <v>155</v>
      </c>
      <c r="D370" s="15" t="s">
        <v>323</v>
      </c>
      <c r="E370" s="15" t="s">
        <v>369</v>
      </c>
      <c r="F370" s="16">
        <v>4214.6000000000004</v>
      </c>
    </row>
    <row r="371" spans="1:6" ht="63" x14ac:dyDescent="0.2">
      <c r="A371" s="5" t="s">
        <v>326</v>
      </c>
      <c r="B371" s="6" t="s">
        <v>305</v>
      </c>
      <c r="C371" s="6" t="s">
        <v>155</v>
      </c>
      <c r="D371" s="6" t="s">
        <v>325</v>
      </c>
      <c r="E371" s="6"/>
      <c r="F371" s="7">
        <v>340</v>
      </c>
    </row>
    <row r="372" spans="1:6" x14ac:dyDescent="0.2">
      <c r="A372" s="14" t="s">
        <v>368</v>
      </c>
      <c r="B372" s="15" t="s">
        <v>305</v>
      </c>
      <c r="C372" s="15" t="s">
        <v>155</v>
      </c>
      <c r="D372" s="15" t="s">
        <v>325</v>
      </c>
      <c r="E372" s="15" t="s">
        <v>369</v>
      </c>
      <c r="F372" s="16">
        <v>340</v>
      </c>
    </row>
    <row r="373" spans="1:6" ht="63" x14ac:dyDescent="0.2">
      <c r="A373" s="5" t="s">
        <v>328</v>
      </c>
      <c r="B373" s="6" t="s">
        <v>305</v>
      </c>
      <c r="C373" s="6" t="s">
        <v>155</v>
      </c>
      <c r="D373" s="6" t="s">
        <v>327</v>
      </c>
      <c r="E373" s="6"/>
      <c r="F373" s="7">
        <v>5620.6</v>
      </c>
    </row>
    <row r="374" spans="1:6" x14ac:dyDescent="0.2">
      <c r="A374" s="14" t="s">
        <v>368</v>
      </c>
      <c r="B374" s="15" t="s">
        <v>305</v>
      </c>
      <c r="C374" s="15" t="s">
        <v>155</v>
      </c>
      <c r="D374" s="15" t="s">
        <v>327</v>
      </c>
      <c r="E374" s="15" t="s">
        <v>369</v>
      </c>
      <c r="F374" s="16">
        <v>5620.6</v>
      </c>
    </row>
    <row r="375" spans="1:6" ht="21" x14ac:dyDescent="0.2">
      <c r="A375" s="5" t="s">
        <v>330</v>
      </c>
      <c r="B375" s="6" t="s">
        <v>305</v>
      </c>
      <c r="C375" s="6" t="s">
        <v>155</v>
      </c>
      <c r="D375" s="6" t="s">
        <v>329</v>
      </c>
      <c r="E375" s="6"/>
      <c r="F375" s="7">
        <v>1310</v>
      </c>
    </row>
    <row r="376" spans="1:6" x14ac:dyDescent="0.2">
      <c r="A376" s="14" t="s">
        <v>368</v>
      </c>
      <c r="B376" s="15" t="s">
        <v>305</v>
      </c>
      <c r="C376" s="15" t="s">
        <v>155</v>
      </c>
      <c r="D376" s="15" t="s">
        <v>329</v>
      </c>
      <c r="E376" s="15" t="s">
        <v>369</v>
      </c>
      <c r="F376" s="16">
        <v>1310</v>
      </c>
    </row>
    <row r="377" spans="1:6" ht="31.5" x14ac:dyDescent="0.2">
      <c r="A377" s="5" t="s">
        <v>146</v>
      </c>
      <c r="B377" s="6" t="s">
        <v>305</v>
      </c>
      <c r="C377" s="6" t="s">
        <v>155</v>
      </c>
      <c r="D377" s="6" t="s">
        <v>145</v>
      </c>
      <c r="E377" s="6"/>
      <c r="F377" s="7">
        <v>500</v>
      </c>
    </row>
    <row r="378" spans="1:6" ht="22.5" x14ac:dyDescent="0.2">
      <c r="A378" s="14" t="s">
        <v>358</v>
      </c>
      <c r="B378" s="15" t="s">
        <v>305</v>
      </c>
      <c r="C378" s="15" t="s">
        <v>155</v>
      </c>
      <c r="D378" s="15" t="s">
        <v>145</v>
      </c>
      <c r="E378" s="15" t="s">
        <v>359</v>
      </c>
      <c r="F378" s="16">
        <v>500</v>
      </c>
    </row>
    <row r="379" spans="1:6" x14ac:dyDescent="0.2">
      <c r="A379" s="5" t="s">
        <v>332</v>
      </c>
      <c r="B379" s="6" t="s">
        <v>305</v>
      </c>
      <c r="C379" s="6" t="s">
        <v>331</v>
      </c>
      <c r="D379" s="6"/>
      <c r="E379" s="6"/>
      <c r="F379" s="7">
        <v>8290</v>
      </c>
    </row>
    <row r="380" spans="1:6" ht="63" x14ac:dyDescent="0.2">
      <c r="A380" s="5" t="s">
        <v>334</v>
      </c>
      <c r="B380" s="6" t="s">
        <v>305</v>
      </c>
      <c r="C380" s="6" t="s">
        <v>331</v>
      </c>
      <c r="D380" s="6" t="s">
        <v>333</v>
      </c>
      <c r="E380" s="6"/>
      <c r="F380" s="7">
        <v>4540</v>
      </c>
    </row>
    <row r="381" spans="1:6" ht="45" x14ac:dyDescent="0.2">
      <c r="A381" s="14" t="s">
        <v>69</v>
      </c>
      <c r="B381" s="15" t="s">
        <v>305</v>
      </c>
      <c r="C381" s="15" t="s">
        <v>331</v>
      </c>
      <c r="D381" s="15" t="s">
        <v>333</v>
      </c>
      <c r="E381" s="15" t="s">
        <v>68</v>
      </c>
      <c r="F381" s="16">
        <v>4540</v>
      </c>
    </row>
    <row r="382" spans="1:6" ht="93" customHeight="1" x14ac:dyDescent="0.2">
      <c r="A382" s="8" t="s">
        <v>312</v>
      </c>
      <c r="B382" s="6" t="s">
        <v>305</v>
      </c>
      <c r="C382" s="6" t="s">
        <v>331</v>
      </c>
      <c r="D382" s="6" t="s">
        <v>311</v>
      </c>
      <c r="E382" s="6"/>
      <c r="F382" s="7">
        <v>1500</v>
      </c>
    </row>
    <row r="383" spans="1:6" ht="33.75" x14ac:dyDescent="0.2">
      <c r="A383" s="14" t="s">
        <v>31</v>
      </c>
      <c r="B383" s="15" t="s">
        <v>305</v>
      </c>
      <c r="C383" s="15" t="s">
        <v>331</v>
      </c>
      <c r="D383" s="15" t="s">
        <v>311</v>
      </c>
      <c r="E383" s="15" t="s">
        <v>30</v>
      </c>
      <c r="F383" s="16">
        <v>1500</v>
      </c>
    </row>
    <row r="384" spans="1:6" ht="115.5" x14ac:dyDescent="0.2">
      <c r="A384" s="8" t="s">
        <v>314</v>
      </c>
      <c r="B384" s="6" t="s">
        <v>305</v>
      </c>
      <c r="C384" s="6" t="s">
        <v>331</v>
      </c>
      <c r="D384" s="6" t="s">
        <v>313</v>
      </c>
      <c r="E384" s="6"/>
      <c r="F384" s="7">
        <v>2250</v>
      </c>
    </row>
    <row r="385" spans="1:6" ht="33.75" x14ac:dyDescent="0.2">
      <c r="A385" s="14" t="s">
        <v>31</v>
      </c>
      <c r="B385" s="15" t="s">
        <v>305</v>
      </c>
      <c r="C385" s="15" t="s">
        <v>331</v>
      </c>
      <c r="D385" s="15" t="s">
        <v>313</v>
      </c>
      <c r="E385" s="15" t="s">
        <v>30</v>
      </c>
      <c r="F385" s="16">
        <v>2250</v>
      </c>
    </row>
    <row r="386" spans="1:6" ht="21" x14ac:dyDescent="0.2">
      <c r="A386" s="5" t="s">
        <v>336</v>
      </c>
      <c r="B386" s="6" t="s">
        <v>305</v>
      </c>
      <c r="C386" s="6" t="s">
        <v>335</v>
      </c>
      <c r="D386" s="6"/>
      <c r="E386" s="6"/>
      <c r="F386" s="7">
        <v>5909.7</v>
      </c>
    </row>
    <row r="387" spans="1:6" ht="63" x14ac:dyDescent="0.2">
      <c r="A387" s="5" t="s">
        <v>338</v>
      </c>
      <c r="B387" s="6" t="s">
        <v>305</v>
      </c>
      <c r="C387" s="6" t="s">
        <v>335</v>
      </c>
      <c r="D387" s="6" t="s">
        <v>337</v>
      </c>
      <c r="E387" s="6"/>
      <c r="F387" s="7">
        <v>5909.7</v>
      </c>
    </row>
    <row r="388" spans="1:6" x14ac:dyDescent="0.2">
      <c r="A388" s="14" t="s">
        <v>356</v>
      </c>
      <c r="B388" s="15" t="s">
        <v>305</v>
      </c>
      <c r="C388" s="15" t="s">
        <v>335</v>
      </c>
      <c r="D388" s="15" t="s">
        <v>337</v>
      </c>
      <c r="E388" s="15" t="s">
        <v>357</v>
      </c>
      <c r="F388" s="16">
        <v>5127.1000000000004</v>
      </c>
    </row>
    <row r="389" spans="1:6" ht="22.5" x14ac:dyDescent="0.2">
      <c r="A389" s="14" t="s">
        <v>358</v>
      </c>
      <c r="B389" s="15" t="s">
        <v>305</v>
      </c>
      <c r="C389" s="15" t="s">
        <v>335</v>
      </c>
      <c r="D389" s="15" t="s">
        <v>337</v>
      </c>
      <c r="E389" s="15" t="s">
        <v>359</v>
      </c>
      <c r="F389" s="16">
        <v>780.6</v>
      </c>
    </row>
    <row r="390" spans="1:6" x14ac:dyDescent="0.2">
      <c r="A390" s="14" t="s">
        <v>360</v>
      </c>
      <c r="B390" s="15" t="s">
        <v>305</v>
      </c>
      <c r="C390" s="15" t="s">
        <v>335</v>
      </c>
      <c r="D390" s="15" t="s">
        <v>337</v>
      </c>
      <c r="E390" s="15" t="s">
        <v>361</v>
      </c>
      <c r="F390" s="16">
        <v>2</v>
      </c>
    </row>
    <row r="391" spans="1:6" ht="21" x14ac:dyDescent="0.2">
      <c r="A391" s="5" t="s">
        <v>340</v>
      </c>
      <c r="B391" s="6" t="s">
        <v>339</v>
      </c>
      <c r="C391" s="6"/>
      <c r="D391" s="6"/>
      <c r="E391" s="6"/>
      <c r="F391" s="7">
        <f>F392+F402</f>
        <v>6709.3</v>
      </c>
    </row>
    <row r="392" spans="1:6" x14ac:dyDescent="0.2">
      <c r="A392" s="5" t="s">
        <v>354</v>
      </c>
      <c r="B392" s="6" t="s">
        <v>339</v>
      </c>
      <c r="C392" s="6" t="s">
        <v>355</v>
      </c>
      <c r="D392" s="6"/>
      <c r="E392" s="6"/>
      <c r="F392" s="7">
        <f>F393</f>
        <v>2836.9</v>
      </c>
    </row>
    <row r="393" spans="1:6" x14ac:dyDescent="0.2">
      <c r="A393" s="5" t="s">
        <v>21</v>
      </c>
      <c r="B393" s="6" t="s">
        <v>339</v>
      </c>
      <c r="C393" s="6" t="s">
        <v>20</v>
      </c>
      <c r="D393" s="6"/>
      <c r="E393" s="6"/>
      <c r="F393" s="7">
        <f>F394+F396+F398+F400</f>
        <v>2836.9</v>
      </c>
    </row>
    <row r="394" spans="1:6" ht="32.450000000000003" customHeight="1" x14ac:dyDescent="0.2">
      <c r="A394" s="5" t="s">
        <v>342</v>
      </c>
      <c r="B394" s="6" t="s">
        <v>339</v>
      </c>
      <c r="C394" s="6" t="s">
        <v>20</v>
      </c>
      <c r="D394" s="6" t="s">
        <v>341</v>
      </c>
      <c r="E394" s="6"/>
      <c r="F394" s="7">
        <v>1800</v>
      </c>
    </row>
    <row r="395" spans="1:6" ht="22.5" x14ac:dyDescent="0.2">
      <c r="A395" s="14" t="s">
        <v>358</v>
      </c>
      <c r="B395" s="15" t="s">
        <v>339</v>
      </c>
      <c r="C395" s="15" t="s">
        <v>20</v>
      </c>
      <c r="D395" s="15" t="s">
        <v>341</v>
      </c>
      <c r="E395" s="15" t="s">
        <v>359</v>
      </c>
      <c r="F395" s="16">
        <v>1800</v>
      </c>
    </row>
    <row r="396" spans="1:6" ht="31.5" x14ac:dyDescent="0.2">
      <c r="A396" s="5" t="s">
        <v>207</v>
      </c>
      <c r="B396" s="6" t="s">
        <v>339</v>
      </c>
      <c r="C396" s="6" t="s">
        <v>20</v>
      </c>
      <c r="D396" s="6" t="s">
        <v>206</v>
      </c>
      <c r="E396" s="6"/>
      <c r="F396" s="7">
        <v>36.9</v>
      </c>
    </row>
    <row r="397" spans="1:6" x14ac:dyDescent="0.2">
      <c r="A397" s="14" t="s">
        <v>362</v>
      </c>
      <c r="B397" s="15" t="s">
        <v>339</v>
      </c>
      <c r="C397" s="15" t="s">
        <v>20</v>
      </c>
      <c r="D397" s="15" t="s">
        <v>206</v>
      </c>
      <c r="E397" s="15" t="s">
        <v>363</v>
      </c>
      <c r="F397" s="16">
        <v>36.9</v>
      </c>
    </row>
    <row r="398" spans="1:6" ht="31.5" x14ac:dyDescent="0.2">
      <c r="A398" s="5" t="s">
        <v>344</v>
      </c>
      <c r="B398" s="6" t="s">
        <v>339</v>
      </c>
      <c r="C398" s="6" t="s">
        <v>20</v>
      </c>
      <c r="D398" s="6" t="s">
        <v>343</v>
      </c>
      <c r="E398" s="6"/>
      <c r="F398" s="7">
        <v>200</v>
      </c>
    </row>
    <row r="399" spans="1:6" ht="22.5" x14ac:dyDescent="0.2">
      <c r="A399" s="14" t="s">
        <v>358</v>
      </c>
      <c r="B399" s="15" t="s">
        <v>339</v>
      </c>
      <c r="C399" s="15" t="s">
        <v>20</v>
      </c>
      <c r="D399" s="15" t="s">
        <v>343</v>
      </c>
      <c r="E399" s="15" t="s">
        <v>359</v>
      </c>
      <c r="F399" s="16">
        <v>200</v>
      </c>
    </row>
    <row r="400" spans="1:6" ht="52.5" x14ac:dyDescent="0.2">
      <c r="A400" s="5" t="s">
        <v>346</v>
      </c>
      <c r="B400" s="6" t="s">
        <v>339</v>
      </c>
      <c r="C400" s="6" t="s">
        <v>20</v>
      </c>
      <c r="D400" s="6" t="s">
        <v>345</v>
      </c>
      <c r="E400" s="6"/>
      <c r="F400" s="7">
        <v>800</v>
      </c>
    </row>
    <row r="401" spans="1:6" ht="22.5" x14ac:dyDescent="0.2">
      <c r="A401" s="14" t="s">
        <v>358</v>
      </c>
      <c r="B401" s="15" t="s">
        <v>339</v>
      </c>
      <c r="C401" s="15" t="s">
        <v>20</v>
      </c>
      <c r="D401" s="15" t="s">
        <v>345</v>
      </c>
      <c r="E401" s="15" t="s">
        <v>359</v>
      </c>
      <c r="F401" s="16">
        <v>800</v>
      </c>
    </row>
    <row r="402" spans="1:6" x14ac:dyDescent="0.2">
      <c r="A402" s="5" t="s">
        <v>372</v>
      </c>
      <c r="B402" s="6" t="s">
        <v>339</v>
      </c>
      <c r="C402" s="6" t="s">
        <v>373</v>
      </c>
      <c r="D402" s="6"/>
      <c r="E402" s="6"/>
      <c r="F402" s="7">
        <v>3872.4</v>
      </c>
    </row>
    <row r="403" spans="1:6" x14ac:dyDescent="0.2">
      <c r="A403" s="5" t="s">
        <v>77</v>
      </c>
      <c r="B403" s="6" t="s">
        <v>339</v>
      </c>
      <c r="C403" s="6" t="s">
        <v>76</v>
      </c>
      <c r="D403" s="6"/>
      <c r="E403" s="6"/>
      <c r="F403" s="7">
        <v>3872.4</v>
      </c>
    </row>
    <row r="404" spans="1:6" ht="31.5" x14ac:dyDescent="0.2">
      <c r="A404" s="5" t="s">
        <v>99</v>
      </c>
      <c r="B404" s="6" t="s">
        <v>339</v>
      </c>
      <c r="C404" s="6" t="s">
        <v>76</v>
      </c>
      <c r="D404" s="6" t="s">
        <v>98</v>
      </c>
      <c r="E404" s="6"/>
      <c r="F404" s="7">
        <v>3872.4</v>
      </c>
    </row>
    <row r="405" spans="1:6" ht="22.5" x14ac:dyDescent="0.2">
      <c r="A405" s="14" t="s">
        <v>358</v>
      </c>
      <c r="B405" s="15" t="s">
        <v>339</v>
      </c>
      <c r="C405" s="15" t="s">
        <v>76</v>
      </c>
      <c r="D405" s="15" t="s">
        <v>98</v>
      </c>
      <c r="E405" s="15" t="s">
        <v>359</v>
      </c>
      <c r="F405" s="16">
        <v>3872.4</v>
      </c>
    </row>
  </sheetData>
  <mergeCells count="10">
    <mergeCell ref="A8:B8"/>
    <mergeCell ref="A9:A10"/>
    <mergeCell ref="B9:E9"/>
    <mergeCell ref="F9:F10"/>
    <mergeCell ref="A1:F1"/>
    <mergeCell ref="A2:F2"/>
    <mergeCell ref="A3:F3"/>
    <mergeCell ref="A7:F7"/>
    <mergeCell ref="A4:F4"/>
    <mergeCell ref="A5:F5"/>
  </mergeCells>
  <pageMargins left="0.98425196850393704" right="0.39370078740157483" top="0.39370078740157483" bottom="0.39370078740157483" header="0.19685039370078741" footer="0.19685039370078741"/>
  <pageSetup paperSize="9" scale="9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Роспись расходов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Вархотова Татьяна Владимировна</dc:creator>
  <dc:description>POI HSSF rep:2.39.0.143</dc:description>
  <cp:lastModifiedBy>User</cp:lastModifiedBy>
  <cp:lastPrinted>2016-09-01T10:45:55Z</cp:lastPrinted>
  <dcterms:created xsi:type="dcterms:W3CDTF">2016-08-16T06:40:40Z</dcterms:created>
  <dcterms:modified xsi:type="dcterms:W3CDTF">2016-09-02T12:18:47Z</dcterms:modified>
</cp:coreProperties>
</file>