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8" i="1"/>
  <c r="D23"/>
  <c r="C23"/>
  <c r="D15"/>
  <c r="C15"/>
  <c r="D31"/>
  <c r="C31"/>
  <c r="E45"/>
  <c r="E43"/>
  <c r="E42"/>
  <c r="E40"/>
  <c r="E37"/>
  <c r="E36"/>
  <c r="E35"/>
  <c r="E34"/>
  <c r="E32"/>
  <c r="E31"/>
  <c r="E30"/>
  <c r="E28"/>
  <c r="E27"/>
  <c r="E26"/>
  <c r="E25"/>
  <c r="E21"/>
  <c r="E20"/>
  <c r="E19"/>
  <c r="E18"/>
  <c r="E17"/>
  <c r="E16"/>
  <c r="D41"/>
  <c r="C41"/>
  <c r="C38"/>
  <c r="D33"/>
  <c r="E33" s="1"/>
  <c r="C33"/>
  <c r="D47" l="1"/>
  <c r="D22"/>
  <c r="D14" s="1"/>
  <c r="E15"/>
  <c r="C22"/>
  <c r="E23"/>
  <c r="E41"/>
  <c r="E22" l="1"/>
  <c r="C14"/>
  <c r="E14" s="1"/>
  <c r="C47" l="1"/>
  <c r="E47" s="1"/>
</calcChain>
</file>

<file path=xl/sharedStrings.xml><?xml version="1.0" encoding="utf-8"?>
<sst xmlns="http://schemas.openxmlformats.org/spreadsheetml/2006/main" count="78" uniqueCount="77">
  <si>
    <t>Приложение 2</t>
  </si>
  <si>
    <t xml:space="preserve">                                             к  решению совета депутатов МО "Город Гатчина"</t>
  </si>
  <si>
    <t xml:space="preserve">             "Об исполнении бюджета  </t>
  </si>
  <si>
    <t xml:space="preserve">ИСПОЛНЕНИЕ ДОХОДОВ БЮДЖЕТА МО " ГОРОД ГАТЧИНА" </t>
  </si>
  <si>
    <t>(тыс. руб.)</t>
  </si>
  <si>
    <t>Код бюджетной классификации</t>
  </si>
  <si>
    <t>Источник доходов</t>
  </si>
  <si>
    <t>утверждено на 2015 год</t>
  </si>
  <si>
    <t>% исполнения</t>
  </si>
  <si>
    <t>1 00 00000 00 0000 000</t>
  </si>
  <si>
    <t>1 01 02000 01 0000 110</t>
  </si>
  <si>
    <t>Налог на доходы физических лиц</t>
  </si>
  <si>
    <t>1 03 02000 01 0000 110</t>
  </si>
  <si>
    <t xml:space="preserve">Акцизы по подакцизным товарам </t>
  </si>
  <si>
    <t>1 05 03000 01 0000 110</t>
  </si>
  <si>
    <t>Единый сельскохозяйственный налог</t>
  </si>
  <si>
    <t>1 06 01000 00 0000 110</t>
  </si>
  <si>
    <t>Налог на имущество физических лиц</t>
  </si>
  <si>
    <t>1 06 04000 00 0000 110</t>
  </si>
  <si>
    <t>Транспортный налог</t>
  </si>
  <si>
    <t>1 06 06000 00 0000 110</t>
  </si>
  <si>
    <t>Земельный налог</t>
  </si>
  <si>
    <t>1 11 00000 00 0000 000</t>
  </si>
  <si>
    <t>1 11 01000 00 0000 120</t>
  </si>
  <si>
    <t>доходы в виде прибыли, приходящейся на доли в уставных капиталах</t>
  </si>
  <si>
    <t>1 11 05010 00 0000 120</t>
  </si>
  <si>
    <t>1 11 05020 00 0000 120</t>
  </si>
  <si>
    <t xml:space="preserve">арендная плата за земли после разграничения </t>
  </si>
  <si>
    <t>1 11 05030 00 0000 120</t>
  </si>
  <si>
    <t xml:space="preserve">аренда имущества в оперативном управлении  </t>
  </si>
  <si>
    <t>1 11 07000 00 0000 120</t>
  </si>
  <si>
    <t xml:space="preserve"> Платежи от государственных и муниципальных унитарных предприятий</t>
  </si>
  <si>
    <t>1 11 09000 00 0000 120</t>
  </si>
  <si>
    <t xml:space="preserve">Прочие доходы от использования имущества 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</si>
  <si>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</si>
  <si>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</si>
  <si>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</si>
  <si>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</si>
  <si>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1 14 00000 00 0000 000</t>
  </si>
  <si>
    <t>1 14 01000 00 0000 000</t>
  </si>
  <si>
    <t>Доходы от продажи квартир</t>
  </si>
  <si>
    <t>1 14 02000 00 0000 000</t>
  </si>
  <si>
    <t>Доходы от реализации имущества, находящегося в государственной и муниципальной собственности</t>
  </si>
  <si>
    <t>1 14 06000 00 0000 430</t>
  </si>
  <si>
    <t xml:space="preserve">Доходы от продажи земельных участков,  находящихся  в государственной и муниципальной собственности </t>
  </si>
  <si>
    <t>1 16 00000 00 0000 000</t>
  </si>
  <si>
    <t>1 17 00000 00 0000 000</t>
  </si>
  <si>
    <t>1 17 01050 00 0000 180</t>
  </si>
  <si>
    <t>Невыясненные поступления</t>
  </si>
  <si>
    <t>1 17 05000 00 0000 180</t>
  </si>
  <si>
    <t>Прочие неналоговые доходы</t>
  </si>
  <si>
    <t>2 00 00000 00 0000 000</t>
  </si>
  <si>
    <t>БЕЗВОЗМЕЗДНЫЕ ПОСТУПЛЕНИЯ</t>
  </si>
  <si>
    <t>2 19 05000 00 0000 151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</si>
  <si>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</si>
  <si>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</si>
  <si>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1 11 05070 00 0000 120</t>
  </si>
  <si>
    <t xml:space="preserve">аренда имущества , составляющего казну  </t>
  </si>
  <si>
    <t>2 02 01000 00 0000 151</t>
  </si>
  <si>
    <t>Дотации бюджетам поселений</t>
  </si>
  <si>
    <t>2 02 02000 00 0000 000</t>
  </si>
  <si>
    <t>Субсидии бюджетам поселений</t>
  </si>
  <si>
    <t>2 02 03000 00 0000 000</t>
  </si>
  <si>
    <t>Субвенции бюджетам поселений</t>
  </si>
  <si>
    <t>2 02 04000 00 0000 000</t>
  </si>
  <si>
    <t>Иные межбюджетные трансферты</t>
  </si>
  <si>
    <t>налоговые и неналоговые доходы</t>
  </si>
  <si>
    <t>доходы от использования имущества</t>
  </si>
  <si>
    <t>НАЛОГОВЫЕ ДОХОДЫ</t>
  </si>
  <si>
    <t>НЕНАЛОГОВЫЕ ДОХОДЫ</t>
  </si>
  <si>
    <t>доходы от продажи материальных и нематериальных активов</t>
  </si>
  <si>
    <t>штрафы, санкции, возмещение ущерба</t>
  </si>
  <si>
    <t xml:space="preserve"> МО "Город Гатчина" за 9 месяцев 2015 года"</t>
  </si>
  <si>
    <t xml:space="preserve">за 9 месяцев 2015 ГОДА                                                                                         </t>
  </si>
  <si>
    <t>арендная плата за земельные участки, государственная собственность на которые не разграничена, договоров аренды указанных земельных участков</t>
  </si>
  <si>
    <t>Исполнено на 01.10.2015</t>
  </si>
  <si>
    <t>от 25 ноября 2015 года №53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</si>
</sst>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workbookViewId="0">
      <selection activeCell="B6" sqref="B6:C6"/>
    </sheetView>
  </sheetViews>
  <sheetFormatPr defaultRowHeight="15"/>
  <cols>
    <col min="1" max="1" width="27.28515625" style="2" customWidth="1"/>
    <col min="2" max="2" width="40.140625" customWidth="1"/>
    <col min="3" max="3" width="15.140625" customWidth="1"/>
    <col min="4" max="4" width="19.28515625" customWidth="1"/>
    <col min="5" max="5" width="13.140625" customWidth="1"/>
    <col min="6" max="6" width="9.7109375" customWidth="1"/>
  </cols>
  <sheetData>
    <row r="1" spans="1:6">
      <c r="A1" s="24" t="s">
        <v>0</v>
      </c>
      <c r="B1" s="24"/>
      <c r="C1" s="24"/>
      <c r="D1" s="24"/>
      <c r="E1" s="24"/>
      <c r="F1" s="1"/>
    </row>
    <row r="2" spans="1:6">
      <c r="A2" s="23" t="s">
        <v>1</v>
      </c>
      <c r="B2" s="23"/>
      <c r="C2" s="23"/>
      <c r="D2" s="23"/>
      <c r="E2" s="23"/>
      <c r="F2" s="1"/>
    </row>
    <row r="3" spans="1:6" ht="15" customHeight="1">
      <c r="A3" s="12"/>
      <c r="B3" s="25" t="s">
        <v>2</v>
      </c>
      <c r="C3" s="25"/>
      <c r="D3" s="25"/>
      <c r="E3" s="25"/>
      <c r="F3" s="1"/>
    </row>
    <row r="4" spans="1:6" ht="15" customHeight="1">
      <c r="A4" s="12"/>
      <c r="B4" s="25" t="s">
        <v>72</v>
      </c>
      <c r="C4" s="25"/>
      <c r="D4" s="25"/>
      <c r="E4" s="25"/>
      <c r="F4" s="1"/>
    </row>
    <row r="5" spans="1:6" ht="15" customHeight="1">
      <c r="A5" s="12"/>
      <c r="B5" s="25" t="s">
        <v>76</v>
      </c>
      <c r="C5" s="25"/>
      <c r="D5" s="25"/>
      <c r="E5" s="25"/>
      <c r="F5" s="1"/>
    </row>
    <row r="6" spans="1:6">
      <c r="A6" s="12"/>
      <c r="B6" s="23"/>
      <c r="C6" s="23"/>
      <c r="D6" s="13"/>
      <c r="E6" s="13"/>
      <c r="F6" s="1"/>
    </row>
    <row r="7" spans="1:6">
      <c r="A7" s="20" t="s">
        <v>3</v>
      </c>
      <c r="B7" s="20"/>
      <c r="C7" s="20"/>
      <c r="D7" s="20"/>
      <c r="E7" s="20"/>
      <c r="F7" s="21"/>
    </row>
    <row r="8" spans="1:6">
      <c r="A8" s="20" t="s">
        <v>73</v>
      </c>
      <c r="B8" s="20"/>
      <c r="C8" s="20"/>
      <c r="D8" s="20"/>
      <c r="E8" s="20"/>
      <c r="F8" s="21"/>
    </row>
    <row r="9" spans="1:6">
      <c r="A9" s="14"/>
      <c r="B9" s="14"/>
      <c r="C9" s="14"/>
      <c r="D9" s="14" t="s">
        <v>4</v>
      </c>
      <c r="E9" s="14"/>
      <c r="F9" s="1"/>
    </row>
    <row r="10" spans="1:6">
      <c r="A10" s="22" t="s">
        <v>5</v>
      </c>
      <c r="B10" s="22" t="s">
        <v>6</v>
      </c>
      <c r="C10" s="22" t="s">
        <v>7</v>
      </c>
      <c r="D10" s="22" t="s">
        <v>75</v>
      </c>
      <c r="E10" s="22" t="s">
        <v>8</v>
      </c>
      <c r="F10" s="1"/>
    </row>
    <row r="11" spans="1:6">
      <c r="A11" s="22"/>
      <c r="B11" s="22"/>
      <c r="C11" s="22"/>
      <c r="D11" s="22"/>
      <c r="E11" s="22"/>
      <c r="F11" s="1"/>
    </row>
    <row r="12" spans="1:6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1"/>
    </row>
    <row r="13" spans="1:6">
      <c r="A13" s="3"/>
      <c r="B13" s="3"/>
      <c r="C13" s="3"/>
      <c r="D13" s="3"/>
      <c r="E13" s="3"/>
      <c r="F13" s="1"/>
    </row>
    <row r="14" spans="1:6">
      <c r="A14" s="10" t="s">
        <v>9</v>
      </c>
      <c r="B14" s="4" t="s">
        <v>66</v>
      </c>
      <c r="C14" s="15">
        <f>SUM(C15+C22)</f>
        <v>586581.5</v>
      </c>
      <c r="D14" s="15">
        <f>SUM(D15+D22)</f>
        <v>450087.80000000005</v>
      </c>
      <c r="E14" s="16">
        <f t="shared" ref="E14:E47" si="0">SUM(D14*100/C14)</f>
        <v>76.730650387030636</v>
      </c>
      <c r="F14" s="1"/>
    </row>
    <row r="15" spans="1:6">
      <c r="A15" s="10"/>
      <c r="B15" s="4" t="s">
        <v>68</v>
      </c>
      <c r="C15" s="15">
        <f>SUM(C16:C21)</f>
        <v>343722.5</v>
      </c>
      <c r="D15" s="15">
        <f>SUM(D16:D21)</f>
        <v>251295.6</v>
      </c>
      <c r="E15" s="16">
        <f t="shared" si="0"/>
        <v>73.110023347322326</v>
      </c>
      <c r="F15" s="1"/>
    </row>
    <row r="16" spans="1:6">
      <c r="A16" s="11" t="s">
        <v>10</v>
      </c>
      <c r="B16" s="6" t="s">
        <v>11</v>
      </c>
      <c r="C16" s="17">
        <v>168015.9</v>
      </c>
      <c r="D16" s="17">
        <v>113258.7</v>
      </c>
      <c r="E16" s="18">
        <f t="shared" si="0"/>
        <v>67.40951302823126</v>
      </c>
      <c r="F16" s="1"/>
    </row>
    <row r="17" spans="1:6">
      <c r="A17" s="11" t="s">
        <v>12</v>
      </c>
      <c r="B17" s="6" t="s">
        <v>13</v>
      </c>
      <c r="C17" s="17">
        <v>6745.7</v>
      </c>
      <c r="D17" s="17">
        <v>4148.5</v>
      </c>
      <c r="E17" s="18">
        <f t="shared" si="0"/>
        <v>61.498436040737062</v>
      </c>
      <c r="F17" s="1"/>
    </row>
    <row r="18" spans="1:6">
      <c r="A18" s="11" t="s">
        <v>14</v>
      </c>
      <c r="B18" s="6" t="s">
        <v>15</v>
      </c>
      <c r="C18" s="17">
        <v>61.2</v>
      </c>
      <c r="D18" s="17">
        <v>1.8</v>
      </c>
      <c r="E18" s="18">
        <f t="shared" si="0"/>
        <v>2.9411764705882351</v>
      </c>
      <c r="F18" s="1"/>
    </row>
    <row r="19" spans="1:6">
      <c r="A19" s="11" t="s">
        <v>16</v>
      </c>
      <c r="B19" s="5" t="s">
        <v>17</v>
      </c>
      <c r="C19" s="17">
        <v>4730.2</v>
      </c>
      <c r="D19" s="17">
        <v>3743.7</v>
      </c>
      <c r="E19" s="18">
        <f t="shared" si="0"/>
        <v>79.144645046721067</v>
      </c>
      <c r="F19" s="1"/>
    </row>
    <row r="20" spans="1:6">
      <c r="A20" s="11" t="s">
        <v>18</v>
      </c>
      <c r="B20" s="5" t="s">
        <v>19</v>
      </c>
      <c r="C20" s="17">
        <v>55069.5</v>
      </c>
      <c r="D20" s="17">
        <v>41461.4</v>
      </c>
      <c r="E20" s="18">
        <f t="shared" si="0"/>
        <v>75.289225433316076</v>
      </c>
      <c r="F20" s="1"/>
    </row>
    <row r="21" spans="1:6">
      <c r="A21" s="11" t="s">
        <v>20</v>
      </c>
      <c r="B21" s="5" t="s">
        <v>21</v>
      </c>
      <c r="C21" s="17">
        <v>109100</v>
      </c>
      <c r="D21" s="17">
        <v>88681.5</v>
      </c>
      <c r="E21" s="18">
        <f t="shared" si="0"/>
        <v>81.284601283226394</v>
      </c>
      <c r="F21" s="1"/>
    </row>
    <row r="22" spans="1:6">
      <c r="A22" s="11"/>
      <c r="B22" s="4" t="s">
        <v>69</v>
      </c>
      <c r="C22" s="17">
        <f>SUM(C23+C31+C33+C37+C38)</f>
        <v>242859</v>
      </c>
      <c r="D22" s="17">
        <f>SUM(D23+D31+D33+D37+D38)</f>
        <v>198792.2</v>
      </c>
      <c r="E22" s="18">
        <f t="shared" si="0"/>
        <v>81.854985814814356</v>
      </c>
      <c r="F22" s="1"/>
    </row>
    <row r="23" spans="1:6">
      <c r="A23" s="10" t="s">
        <v>22</v>
      </c>
      <c r="B23" s="7" t="s">
        <v>67</v>
      </c>
      <c r="C23" s="15">
        <f>SUM(C24:C30)</f>
        <v>131320</v>
      </c>
      <c r="D23" s="15">
        <f>SUM(D24:D30)</f>
        <v>99523.400000000009</v>
      </c>
      <c r="E23" s="16">
        <f t="shared" si="0"/>
        <v>75.786932683521172</v>
      </c>
      <c r="F23" s="1"/>
    </row>
    <row r="24" spans="1:6" ht="30">
      <c r="A24" s="11" t="s">
        <v>23</v>
      </c>
      <c r="B24" s="6" t="s">
        <v>24</v>
      </c>
      <c r="C24" s="19">
        <v>120</v>
      </c>
      <c r="D24" s="19">
        <v>258</v>
      </c>
      <c r="E24" s="18"/>
      <c r="F24" s="1"/>
    </row>
    <row r="25" spans="1:6" ht="60">
      <c r="A25" s="11" t="s">
        <v>25</v>
      </c>
      <c r="B25" s="9" t="s">
        <v>74</v>
      </c>
      <c r="C25" s="17">
        <v>45000</v>
      </c>
      <c r="D25" s="17">
        <v>36676.6</v>
      </c>
      <c r="E25" s="18">
        <f t="shared" si="0"/>
        <v>81.50355555555555</v>
      </c>
      <c r="F25" s="1"/>
    </row>
    <row r="26" spans="1:6" ht="30">
      <c r="A26" s="11" t="s">
        <v>26</v>
      </c>
      <c r="B26" s="9" t="s">
        <v>27</v>
      </c>
      <c r="C26" s="17">
        <v>5700</v>
      </c>
      <c r="D26" s="17">
        <v>6724.2</v>
      </c>
      <c r="E26" s="18">
        <f t="shared" si="0"/>
        <v>117.96842105263158</v>
      </c>
      <c r="F26" s="1"/>
    </row>
    <row r="27" spans="1:6" ht="30">
      <c r="A27" s="11" t="s">
        <v>28</v>
      </c>
      <c r="B27" s="9" t="s">
        <v>29</v>
      </c>
      <c r="C27" s="17">
        <v>1434</v>
      </c>
      <c r="D27" s="17">
        <v>1433.8</v>
      </c>
      <c r="E27" s="18">
        <f t="shared" si="0"/>
        <v>99.986052998605302</v>
      </c>
      <c r="F27" s="1"/>
    </row>
    <row r="28" spans="1:6" ht="30">
      <c r="A28" s="11" t="s">
        <v>56</v>
      </c>
      <c r="B28" s="9" t="s">
        <v>57</v>
      </c>
      <c r="C28" s="17">
        <v>68566</v>
      </c>
      <c r="D28" s="17">
        <v>47122</v>
      </c>
      <c r="E28" s="18">
        <f t="shared" si="0"/>
        <v>68.725024064405105</v>
      </c>
      <c r="F28" s="1"/>
    </row>
    <row r="29" spans="1:6" ht="45">
      <c r="A29" s="11" t="s">
        <v>30</v>
      </c>
      <c r="B29" s="9" t="s">
        <v>31</v>
      </c>
      <c r="C29" s="17"/>
      <c r="D29" s="17">
        <v>228.7</v>
      </c>
      <c r="E29" s="18"/>
      <c r="F29" s="1"/>
    </row>
    <row r="30" spans="1:6" ht="30">
      <c r="A30" s="11" t="s">
        <v>32</v>
      </c>
      <c r="B30" s="9" t="s">
        <v>33</v>
      </c>
      <c r="C30" s="17">
        <v>10500</v>
      </c>
      <c r="D30" s="17">
        <v>7080.1</v>
      </c>
      <c r="E30" s="18">
        <f t="shared" si="0"/>
        <v>67.429523809523815</v>
      </c>
      <c r="F30" s="1"/>
    </row>
    <row r="31" spans="1:6" ht="29.25">
      <c r="A31" s="10" t="s">
        <v>34</v>
      </c>
      <c r="B31" s="8" t="s">
        <v>35</v>
      </c>
      <c r="C31" s="15">
        <f>SUM(C32)</f>
        <v>110</v>
      </c>
      <c r="D31" s="15">
        <f>SUM(D32)</f>
        <v>8.3000000000000007</v>
      </c>
      <c r="E31" s="16">
        <f t="shared" si="0"/>
        <v>7.5454545454545467</v>
      </c>
      <c r="F31" s="1"/>
    </row>
    <row r="32" spans="1:6" ht="30">
      <c r="A32" s="11" t="s">
        <v>36</v>
      </c>
      <c r="B32" s="9" t="s">
        <v>37</v>
      </c>
      <c r="C32" s="17">
        <v>110</v>
      </c>
      <c r="D32" s="17">
        <v>8.3000000000000007</v>
      </c>
      <c r="E32" s="18">
        <f t="shared" si="0"/>
        <v>7.5454545454545467</v>
      </c>
      <c r="F32" s="1"/>
    </row>
    <row r="33" spans="1:6" ht="29.25">
      <c r="A33" s="10" t="s">
        <v>38</v>
      </c>
      <c r="B33" s="7" t="s">
        <v>70</v>
      </c>
      <c r="C33" s="15">
        <f>SUM(C34:C36)</f>
        <v>109329</v>
      </c>
      <c r="D33" s="15">
        <f>SUM(D34:D36)</f>
        <v>99452.299999999988</v>
      </c>
      <c r="E33" s="16">
        <f t="shared" si="0"/>
        <v>90.966074874918803</v>
      </c>
      <c r="F33" s="1"/>
    </row>
    <row r="34" spans="1:6">
      <c r="A34" s="11" t="s">
        <v>39</v>
      </c>
      <c r="B34" s="6" t="s">
        <v>40</v>
      </c>
      <c r="C34" s="17">
        <v>169</v>
      </c>
      <c r="D34" s="17">
        <v>169</v>
      </c>
      <c r="E34" s="18">
        <f t="shared" si="0"/>
        <v>100</v>
      </c>
      <c r="F34" s="1"/>
    </row>
    <row r="35" spans="1:6" ht="45">
      <c r="A35" s="11" t="s">
        <v>41</v>
      </c>
      <c r="B35" s="6" t="s">
        <v>42</v>
      </c>
      <c r="C35" s="17">
        <v>86160</v>
      </c>
      <c r="D35" s="17">
        <v>85207.4</v>
      </c>
      <c r="E35" s="18">
        <f t="shared" si="0"/>
        <v>98.894382544103991</v>
      </c>
      <c r="F35" s="1"/>
    </row>
    <row r="36" spans="1:6" ht="60">
      <c r="A36" s="11" t="s">
        <v>43</v>
      </c>
      <c r="B36" s="6" t="s">
        <v>44</v>
      </c>
      <c r="C36" s="17">
        <v>23000</v>
      </c>
      <c r="D36" s="17">
        <v>14075.9</v>
      </c>
      <c r="E36" s="18">
        <f t="shared" si="0"/>
        <v>61.199565217391303</v>
      </c>
      <c r="F36" s="1"/>
    </row>
    <row r="37" spans="1:6" ht="29.25">
      <c r="A37" s="10" t="s">
        <v>45</v>
      </c>
      <c r="B37" s="7" t="s">
        <v>71</v>
      </c>
      <c r="C37" s="15">
        <v>500</v>
      </c>
      <c r="D37" s="15">
        <v>178.7</v>
      </c>
      <c r="E37" s="16">
        <f t="shared" si="0"/>
        <v>35.74</v>
      </c>
      <c r="F37" s="1"/>
    </row>
    <row r="38" spans="1:6">
      <c r="A38" s="10" t="s">
        <v>46</v>
      </c>
      <c r="B38" s="4" t="s">
        <v>50</v>
      </c>
      <c r="C38" s="15">
        <f>SUM(C39:C40)</f>
        <v>1600</v>
      </c>
      <c r="D38" s="15">
        <f>SUM(D39:D40)</f>
        <v>-370.5</v>
      </c>
      <c r="E38" s="16"/>
      <c r="F38" s="1"/>
    </row>
    <row r="39" spans="1:6">
      <c r="A39" s="11" t="s">
        <v>47</v>
      </c>
      <c r="B39" s="5" t="s">
        <v>48</v>
      </c>
      <c r="C39" s="17"/>
      <c r="D39" s="17">
        <v>-894.5</v>
      </c>
      <c r="E39" s="18"/>
      <c r="F39" s="1"/>
    </row>
    <row r="40" spans="1:6">
      <c r="A40" s="11" t="s">
        <v>49</v>
      </c>
      <c r="B40" s="5" t="s">
        <v>50</v>
      </c>
      <c r="C40" s="17">
        <v>1600</v>
      </c>
      <c r="D40" s="17">
        <v>524</v>
      </c>
      <c r="E40" s="18">
        <f t="shared" si="0"/>
        <v>32.75</v>
      </c>
      <c r="F40" s="1"/>
    </row>
    <row r="41" spans="1:6">
      <c r="A41" s="10" t="s">
        <v>51</v>
      </c>
      <c r="B41" s="4" t="s">
        <v>52</v>
      </c>
      <c r="C41" s="15">
        <f>SUM(C42:C46)</f>
        <v>116936</v>
      </c>
      <c r="D41" s="15">
        <f>SUM(D42:D46)</f>
        <v>109655.8</v>
      </c>
      <c r="E41" s="16">
        <f t="shared" si="0"/>
        <v>93.774201272490942</v>
      </c>
      <c r="F41" s="1"/>
    </row>
    <row r="42" spans="1:6">
      <c r="A42" s="11" t="s">
        <v>58</v>
      </c>
      <c r="B42" s="9" t="s">
        <v>59</v>
      </c>
      <c r="C42" s="17">
        <v>21419.9</v>
      </c>
      <c r="D42" s="17">
        <v>20455.5</v>
      </c>
      <c r="E42" s="18">
        <f t="shared" si="0"/>
        <v>95.497644713560746</v>
      </c>
      <c r="F42" s="1"/>
    </row>
    <row r="43" spans="1:6" ht="23.25" customHeight="1">
      <c r="A43" s="11" t="s">
        <v>60</v>
      </c>
      <c r="B43" s="9" t="s">
        <v>61</v>
      </c>
      <c r="C43" s="17">
        <v>86607.2</v>
      </c>
      <c r="D43" s="17">
        <v>83543.3</v>
      </c>
      <c r="E43" s="18">
        <f t="shared" si="0"/>
        <v>96.462303365078199</v>
      </c>
      <c r="F43" s="1"/>
    </row>
    <row r="44" spans="1:6" ht="23.25" customHeight="1">
      <c r="A44" s="11" t="s">
        <v>62</v>
      </c>
      <c r="B44" s="9" t="s">
        <v>63</v>
      </c>
      <c r="C44" s="17"/>
      <c r="D44" s="17"/>
      <c r="E44" s="18"/>
      <c r="F44" s="1"/>
    </row>
    <row r="45" spans="1:6" ht="23.25" customHeight="1">
      <c r="A45" s="11" t="s">
        <v>64</v>
      </c>
      <c r="B45" s="9" t="s">
        <v>65</v>
      </c>
      <c r="C45" s="17">
        <v>8908.9</v>
      </c>
      <c r="D45" s="17">
        <v>6779</v>
      </c>
      <c r="E45" s="18">
        <f t="shared" ref="E45" si="1">SUM(D45*100/C45)</f>
        <v>76.092446878963742</v>
      </c>
      <c r="F45" s="1"/>
    </row>
    <row r="46" spans="1:6" ht="75">
      <c r="A46" s="11" t="s">
        <v>53</v>
      </c>
      <c r="B46" s="9" t="s">
        <v>54</v>
      </c>
      <c r="C46" s="17"/>
      <c r="D46" s="17">
        <v>-1122</v>
      </c>
      <c r="E46" s="18"/>
      <c r="F46" s="1"/>
    </row>
    <row r="47" spans="1:6">
      <c r="A47" s="10"/>
      <c r="B47" s="10" t="s">
        <v>55</v>
      </c>
      <c r="C47" s="15">
        <f>SUM(C14+C41)</f>
        <v>703517.5</v>
      </c>
      <c r="D47" s="15">
        <f>SUM(D14+D41)+105</f>
        <v>559848.60000000009</v>
      </c>
      <c r="E47" s="16">
        <f t="shared" si="0"/>
        <v>79.578489518739772</v>
      </c>
      <c r="F47" s="1"/>
    </row>
  </sheetData>
  <mergeCells count="14">
    <mergeCell ref="B6:C6"/>
    <mergeCell ref="A1:E1"/>
    <mergeCell ref="A2:E2"/>
    <mergeCell ref="B3:E3"/>
    <mergeCell ref="B4:E4"/>
    <mergeCell ref="B5:E5"/>
    <mergeCell ref="A7:E7"/>
    <mergeCell ref="A8:E8"/>
    <mergeCell ref="F7:F8"/>
    <mergeCell ref="A10:A11"/>
    <mergeCell ref="B10:B11"/>
    <mergeCell ref="C10:C11"/>
    <mergeCell ref="D10:D11"/>
    <mergeCell ref="E10:E11"/>
  </mergeCells>
  <pageMargins left="0.51" right="0.24" top="0.31" bottom="0.25" header="0.17" footer="0.17"/>
  <pageSetup paperSize="9" scale="76" fitToHeight="1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2015-11-26T05:12:17Z</dcterms:modified>
</cp:coreProperties>
</file>